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05" windowWidth="7530" windowHeight="4605" activeTab="0"/>
  </bookViews>
  <sheets>
    <sheet name="Tabelle1" sheetId="1" r:id="rId1"/>
    <sheet name="Tabelle2" sheetId="2" r:id="rId2"/>
    <sheet name="(c)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<sst xmlns="http://schemas.openxmlformats.org/spreadsheetml/2006/main" count="40" uniqueCount="36">
  <si>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SFC [kg/kN*s]</t>
  </si>
  <si>
    <t>delta-SFC [kg/kN*s]</t>
  </si>
  <si>
    <t>Tcr [kN]</t>
  </si>
  <si>
    <t>x</t>
  </si>
  <si>
    <t>Schub,Cruise</t>
  </si>
  <si>
    <t>T(t/o) [kN]=</t>
  </si>
  <si>
    <t>Zapfluftmassenstrom dividiert durch Schub, Takeoff</t>
  </si>
  <si>
    <t>Power Offtake</t>
  </si>
  <si>
    <t>Kraftstoffmassenstrom auf Grund Power Offtake</t>
  </si>
  <si>
    <t>m,str,P / T(t/o) [kg/s*kN]</t>
  </si>
  <si>
    <t>P [kW]</t>
  </si>
  <si>
    <t>m,str,fuel,P [kg/s]</t>
  </si>
  <si>
    <t>kp [kN/kW]</t>
  </si>
  <si>
    <t>Schub, Cruise</t>
  </si>
  <si>
    <t>(delta-SFC)/(SFC)</t>
  </si>
  <si>
    <t>P/T(t/o) [kW/kN]</t>
  </si>
  <si>
    <t>Werte fürs Diagramm (siehe "Tabelle2")</t>
  </si>
  <si>
    <t>kp beim two-spool-mixed-flow-turbofan</t>
  </si>
  <si>
    <t>(delta-SFC)/(SFC)/P</t>
  </si>
  <si>
    <t>m,str,fuel,P</t>
  </si>
  <si>
    <t>m,str,fuel,P/P</t>
  </si>
  <si>
    <t>Copyright © 2006</t>
  </si>
  <si>
    <t>Sebastian Ahlefelder</t>
  </si>
  <si>
    <t>This is free software: you can redistribute it and/or modify</t>
  </si>
  <si>
    <t>it under the terms of the GNU General Public License as published by</t>
  </si>
  <si>
    <t>the Free Software Foundation, License Version 3.</t>
  </si>
  <si>
    <t>The software is distributed in the hope that it will be useful,</t>
  </si>
  <si>
    <t>but WITHOUT ANY WARRANTY; without even the implied warranty of</t>
  </si>
  <si>
    <t>MERCHANTABILITY or FITNESS FOR A PARTICULAR PURPOSE.</t>
  </si>
  <si>
    <t>See the GNU General Public License for more details.</t>
  </si>
  <si>
    <t>http://www.gnu.org/licenses/gpl.html</t>
  </si>
  <si>
    <t>Dataset:</t>
  </si>
  <si>
    <t>https://doi.org/10.7910/DVN/WK9JD7</t>
  </si>
  <si>
    <t>Publication:</t>
  </si>
  <si>
    <t>http://nbn-resolving.org/urn:nbn:de:gbv:18302-aero2006-05-24.011</t>
  </si>
  <si>
    <t>http://doi.org/10.15488/4463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</si>
</sst>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00000"/>
    <numFmt numFmtId="166" formatCode="0.00000000"/>
    <numFmt numFmtId="167" formatCode="0.000000000"/>
    <numFmt numFmtId="168" formatCode="0.0"/>
    <numFmt numFmtId="169" formatCode="0.00000E+00"/>
    <numFmt numFmtId="170" formatCode="0.000"/>
    <numFmt numFmtId="171" formatCode="0.0000"/>
    <numFmt numFmtId="172" formatCode="0.000000"/>
    <numFmt numFmtId="173" formatCode="0.0000000"/>
    <numFmt numFmtId="174" formatCode="0.000E+00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66" fontId="0" fillId="33" borderId="0" xfId="0" applyNumberFormat="1" applyFill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4" fillId="0" borderId="0" xfId="52" applyFont="1">
      <alignment/>
      <protection/>
    </xf>
    <xf numFmtId="0" fontId="0" fillId="0" borderId="0" xfId="52">
      <alignment/>
      <protection/>
    </xf>
    <xf numFmtId="0" fontId="44" fillId="0" borderId="0" xfId="52" applyFont="1" applyFill="1">
      <alignment/>
      <protection/>
    </xf>
    <xf numFmtId="0" fontId="45" fillId="0" borderId="0" xfId="52" applyFont="1">
      <alignment/>
      <protection/>
    </xf>
    <xf numFmtId="0" fontId="21" fillId="0" borderId="0" xfId="52" applyFont="1" applyFill="1">
      <alignment/>
      <protection/>
    </xf>
    <xf numFmtId="0" fontId="23" fillId="0" borderId="0" xfId="47" applyFont="1" applyFill="1" applyAlignment="1" applyProtection="1">
      <alignment/>
      <protection/>
    </xf>
    <xf numFmtId="0" fontId="23" fillId="0" borderId="0" xfId="47" applyFont="1" applyAlignment="1" applyProtection="1">
      <alignment/>
      <protection/>
    </xf>
    <xf numFmtId="0" fontId="23" fillId="0" borderId="0" xfId="47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275"/>
          <c:y val="0.13375"/>
          <c:w val="0.82125"/>
          <c:h val="0.76125"/>
        </c:manualLayout>
      </c:layout>
      <c:lineChart>
        <c:grouping val="standard"/>
        <c:varyColors val="0"/>
        <c:ser>
          <c:idx val="0"/>
          <c:order val="0"/>
          <c:tx>
            <c:v>kP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Tabelle1!$K$6:$K$26</c:f>
              <c:numCache>
                <c:ptCount val="21"/>
                <c:pt idx="0">
                  <c:v>0</c:v>
                </c:pt>
                <c:pt idx="1">
                  <c:v>0.6165228113440198</c:v>
                </c:pt>
                <c:pt idx="2">
                  <c:v>1.2330456226880395</c:v>
                </c:pt>
                <c:pt idx="3">
                  <c:v>1.8495684340320593</c:v>
                </c:pt>
                <c:pt idx="4">
                  <c:v>2.466091245376079</c:v>
                </c:pt>
                <c:pt idx="5">
                  <c:v>3.082614056720099</c:v>
                </c:pt>
                <c:pt idx="6">
                  <c:v>3.6991368680641186</c:v>
                </c:pt>
                <c:pt idx="7">
                  <c:v>4.315659679408139</c:v>
                </c:pt>
                <c:pt idx="8">
                  <c:v>4.932182490752158</c:v>
                </c:pt>
                <c:pt idx="9">
                  <c:v>5.548705302096178</c:v>
                </c:pt>
                <c:pt idx="10">
                  <c:v>6.165228113440198</c:v>
                </c:pt>
                <c:pt idx="11">
                  <c:v>6.781750924784218</c:v>
                </c:pt>
                <c:pt idx="12">
                  <c:v>7.398273736128237</c:v>
                </c:pt>
                <c:pt idx="13">
                  <c:v>8.014796547472256</c:v>
                </c:pt>
                <c:pt idx="14">
                  <c:v>8.631319358816278</c:v>
                </c:pt>
                <c:pt idx="15">
                  <c:v>9.247842170160297</c:v>
                </c:pt>
                <c:pt idx="16">
                  <c:v>9.864364981504316</c:v>
                </c:pt>
                <c:pt idx="17">
                  <c:v>10.480887792848335</c:v>
                </c:pt>
                <c:pt idx="18">
                  <c:v>11.097410604192357</c:v>
                </c:pt>
                <c:pt idx="19">
                  <c:v>11.713933415536376</c:v>
                </c:pt>
                <c:pt idx="20">
                  <c:v>12.330456226880395</c:v>
                </c:pt>
              </c:numCache>
            </c:numRef>
          </c:cat>
          <c:val>
            <c:numRef>
              <c:f>Tabelle1!$L$6:$L$26</c:f>
              <c:numCache>
                <c:ptCount val="21"/>
                <c:pt idx="0">
                  <c:v>0</c:v>
                </c:pt>
                <c:pt idx="1">
                  <c:v>0.005153571735385462</c:v>
                </c:pt>
                <c:pt idx="2">
                  <c:v>0.010365588728198205</c:v>
                </c:pt>
                <c:pt idx="3">
                  <c:v>0.015629865319021764</c:v>
                </c:pt>
                <c:pt idx="4">
                  <c:v>0.020954762577507495</c:v>
                </c:pt>
                <c:pt idx="5">
                  <c:v>0.02633784555202035</c:v>
                </c:pt>
                <c:pt idx="6">
                  <c:v>0.031769438236066753</c:v>
                </c:pt>
                <c:pt idx="7">
                  <c:v>0.03727094803524734</c:v>
                </c:pt>
                <c:pt idx="8">
                  <c:v>0.04283355845715144</c:v>
                </c:pt>
                <c:pt idx="9">
                  <c:v>0.04845778399375173</c:v>
                </c:pt>
                <c:pt idx="10">
                  <c:v>0.05414439881971814</c:v>
                </c:pt>
                <c:pt idx="11">
                  <c:v>0.059894011880616174</c:v>
                </c:pt>
                <c:pt idx="12">
                  <c:v>0.0657086551816823</c:v>
                </c:pt>
                <c:pt idx="13">
                  <c:v>0.071588160161625</c:v>
                </c:pt>
                <c:pt idx="14">
                  <c:v>0.07753376437926121</c:v>
                </c:pt>
                <c:pt idx="15">
                  <c:v>0.08354572312423961</c:v>
                </c:pt>
                <c:pt idx="16">
                  <c:v>0.08962712840587343</c:v>
                </c:pt>
                <c:pt idx="17">
                  <c:v>0.09577701987688474</c:v>
                </c:pt>
                <c:pt idx="18">
                  <c:v>0.10199760426253524</c:v>
                </c:pt>
                <c:pt idx="19">
                  <c:v>0.10828969221154916</c:v>
                </c:pt>
                <c:pt idx="20">
                  <c:v>0.11465384629313166</c:v>
                </c:pt>
              </c:numCache>
            </c:numRef>
          </c:val>
          <c:smooth val="0"/>
        </c:ser>
        <c:marker val="1"/>
        <c:axId val="62559024"/>
        <c:axId val="26160305"/>
      </c:line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P/T(t/o) in [kW/kN]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0305"/>
        <c:crosses val="autoZero"/>
        <c:auto val="1"/>
        <c:lblOffset val="100"/>
        <c:tickLblSkip val="2"/>
        <c:noMultiLvlLbl val="0"/>
      </c:catAx>
      <c:valAx>
        <c:axId val="2616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(delta-SFC)/(SFC)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41475"/>
          <c:w val="0.09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</xdr:row>
      <xdr:rowOff>85725</xdr:rowOff>
    </xdr:from>
    <xdr:to>
      <xdr:col>8</xdr:col>
      <xdr:colOff>704850</xdr:colOff>
      <xdr:row>26</xdr:row>
      <xdr:rowOff>76200</xdr:rowOff>
    </xdr:to>
    <xdr:graphicFrame>
      <xdr:nvGraphicFramePr>
        <xdr:cNvPr id="1" name="Chart 5"/>
        <xdr:cNvGraphicFramePr/>
      </xdr:nvGraphicFramePr>
      <xdr:xfrm>
        <a:off x="638175" y="571500"/>
        <a:ext cx="6162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57150</xdr:rowOff>
    </xdr:from>
    <xdr:to>
      <xdr:col>2</xdr:col>
      <xdr:colOff>476250</xdr:colOff>
      <xdr:row>9</xdr:row>
      <xdr:rowOff>57150</xdr:rowOff>
    </xdr:to>
    <xdr:pic>
      <xdr:nvPicPr>
        <xdr:cNvPr id="1" name="Picture 5" descr="gplv3-127x5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04850"/>
          <a:ext cx="1866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nu.org/licenses/gpl.html" TargetMode="External" /><Relationship Id="rId2" Type="http://schemas.openxmlformats.org/officeDocument/2006/relationships/hyperlink" Target="https://doi.org/10.7910/DVN/WK9JD7" TargetMode="External" /><Relationship Id="rId3" Type="http://schemas.openxmlformats.org/officeDocument/2006/relationships/hyperlink" Target="http://nbn-resolving.org/urn:nbn:de:gbv:18302-aero2006-05-24.011" TargetMode="External" /><Relationship Id="rId4" Type="http://schemas.openxmlformats.org/officeDocument/2006/relationships/hyperlink" Target="http://doi.org/10.15488/4463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0" bestFit="1" customWidth="1"/>
    <col min="2" max="2" width="13.00390625" style="0" bestFit="1" customWidth="1"/>
    <col min="3" max="3" width="17.7109375" style="0" bestFit="1" customWidth="1"/>
    <col min="4" max="4" width="12.140625" style="0" hidden="1" customWidth="1"/>
    <col min="5" max="5" width="19.7109375" style="0" hidden="1" customWidth="1"/>
    <col min="6" max="6" width="12.00390625" style="0" hidden="1" customWidth="1"/>
    <col min="7" max="7" width="12.7109375" style="0" bestFit="1" customWidth="1"/>
    <col min="8" max="8" width="12.421875" style="0" bestFit="1" customWidth="1"/>
    <col min="9" max="9" width="21.7109375" style="0" hidden="1" customWidth="1"/>
    <col min="11" max="11" width="19.00390625" style="0" bestFit="1" customWidth="1"/>
    <col min="12" max="12" width="15.8515625" style="0" bestFit="1" customWidth="1"/>
    <col min="13" max="13" width="17.8515625" style="0" bestFit="1" customWidth="1"/>
    <col min="16" max="16" width="11.57421875" style="0" bestFit="1" customWidth="1"/>
  </cols>
  <sheetData>
    <row r="1" spans="1:12" ht="25.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9" ht="25.5">
      <c r="A2" s="13"/>
      <c r="B2" s="13"/>
      <c r="C2" s="13"/>
      <c r="D2" s="13"/>
      <c r="E2" s="13"/>
      <c r="F2" s="13"/>
      <c r="G2" s="13"/>
      <c r="H2" s="13"/>
      <c r="I2" s="13"/>
    </row>
    <row r="3" spans="1:12" ht="42.75" customHeight="1">
      <c r="A3" t="s">
        <v>7</v>
      </c>
      <c r="B3" t="s">
        <v>0</v>
      </c>
      <c r="C3" t="s">
        <v>1</v>
      </c>
      <c r="D3" t="s">
        <v>4</v>
      </c>
      <c r="E3" s="6" t="s">
        <v>8</v>
      </c>
      <c r="G3" t="s">
        <v>13</v>
      </c>
      <c r="I3" s="6" t="s">
        <v>6</v>
      </c>
      <c r="K3" s="24" t="s">
        <v>16</v>
      </c>
      <c r="L3" s="24"/>
    </row>
    <row r="5" spans="1:16" ht="12.75">
      <c r="A5" s="3" t="s">
        <v>10</v>
      </c>
      <c r="B5" s="3" t="s">
        <v>0</v>
      </c>
      <c r="C5" s="3" t="s">
        <v>1</v>
      </c>
      <c r="D5" s="3" t="s">
        <v>2</v>
      </c>
      <c r="E5" s="3" t="s">
        <v>11</v>
      </c>
      <c r="F5" s="3" t="s">
        <v>3</v>
      </c>
      <c r="G5" s="3" t="s">
        <v>2</v>
      </c>
      <c r="H5" s="3" t="s">
        <v>12</v>
      </c>
      <c r="I5" s="3" t="s">
        <v>9</v>
      </c>
      <c r="J5" s="3" t="s">
        <v>19</v>
      </c>
      <c r="K5" s="3" t="s">
        <v>15</v>
      </c>
      <c r="L5" s="3" t="s">
        <v>14</v>
      </c>
      <c r="M5" s="3" t="s">
        <v>18</v>
      </c>
      <c r="N5" s="3" t="s">
        <v>20</v>
      </c>
      <c r="P5" s="3" t="s">
        <v>12</v>
      </c>
    </row>
    <row r="6" spans="1:14" ht="12.75">
      <c r="A6" s="14">
        <v>0</v>
      </c>
      <c r="B6" s="2">
        <v>0.02200272</v>
      </c>
      <c r="C6" s="2">
        <f>B6-0.02200272</f>
        <v>0</v>
      </c>
      <c r="G6" s="1">
        <v>5.8953</v>
      </c>
      <c r="H6" s="15" t="e">
        <f>C6/B6*B$29/A6</f>
        <v>#DIV/0!</v>
      </c>
      <c r="I6">
        <f aca="true" t="shared" si="0" ref="I6:I26">A6/B$29</f>
        <v>0</v>
      </c>
      <c r="J6" s="20">
        <f aca="true" t="shared" si="1" ref="J6:J26">C6*G6</f>
        <v>0</v>
      </c>
      <c r="K6" s="16">
        <f>A6/B$29</f>
        <v>0</v>
      </c>
      <c r="L6" s="16">
        <f>C6/B6</f>
        <v>0</v>
      </c>
      <c r="M6" t="e">
        <f aca="true" t="shared" si="2" ref="M6:M26">L6/A6</f>
        <v>#DIV/0!</v>
      </c>
      <c r="N6" s="21" t="e">
        <f aca="true" t="shared" si="3" ref="N6:N26">J6/A6</f>
        <v>#DIV/0!</v>
      </c>
    </row>
    <row r="7" spans="1:16" ht="12.75">
      <c r="A7" s="14">
        <v>15</v>
      </c>
      <c r="B7" s="2">
        <v>0.0221167</v>
      </c>
      <c r="C7" s="2">
        <f aca="true" t="shared" si="4" ref="C7:C26">B7-0.02200272</f>
        <v>0.00011397999999999964</v>
      </c>
      <c r="G7" s="1">
        <v>5.86492</v>
      </c>
      <c r="H7" s="15">
        <f>C7/B7*B$29/A7</f>
        <v>0.008359093354795217</v>
      </c>
      <c r="I7">
        <f t="shared" si="0"/>
        <v>0.6165228113440198</v>
      </c>
      <c r="J7" s="20">
        <f t="shared" si="1"/>
        <v>0.0006684835815999979</v>
      </c>
      <c r="K7" s="16">
        <f aca="true" t="shared" si="5" ref="K7:K26">A7/B$29</f>
        <v>0.6165228113440198</v>
      </c>
      <c r="L7" s="16">
        <f aca="true" t="shared" si="6" ref="L7:L26">C7/B7</f>
        <v>0.005153571735385462</v>
      </c>
      <c r="M7" s="17">
        <f t="shared" si="2"/>
        <v>0.00034357144902569746</v>
      </c>
      <c r="N7" s="21">
        <f t="shared" si="3"/>
        <v>4.456557210666652E-05</v>
      </c>
      <c r="P7" s="2">
        <f>C7/B7/A7*$G$6</f>
        <v>0.002025456763441194</v>
      </c>
    </row>
    <row r="8" spans="1:16" ht="12.75">
      <c r="A8" s="14">
        <v>30</v>
      </c>
      <c r="B8" s="2">
        <v>0.02223318</v>
      </c>
      <c r="C8" s="2">
        <f t="shared" si="4"/>
        <v>0.00023046000000000177</v>
      </c>
      <c r="G8" s="1">
        <v>5.8342</v>
      </c>
      <c r="H8" s="15">
        <f aca="true" t="shared" si="7" ref="H8:H26">C8/B8*B$29/A8</f>
        <v>0.008406492458568744</v>
      </c>
      <c r="I8">
        <f t="shared" si="0"/>
        <v>1.2330456226880395</v>
      </c>
      <c r="J8" s="20">
        <f t="shared" si="1"/>
        <v>0.0013445497320000103</v>
      </c>
      <c r="K8" s="16">
        <f t="shared" si="5"/>
        <v>1.2330456226880395</v>
      </c>
      <c r="L8" s="16">
        <f t="shared" si="6"/>
        <v>0.010365588728198205</v>
      </c>
      <c r="M8" s="17">
        <f t="shared" si="2"/>
        <v>0.0003455196242732735</v>
      </c>
      <c r="N8" s="21">
        <f t="shared" si="3"/>
        <v>4.481832440000034E-05</v>
      </c>
      <c r="P8" s="2">
        <f aca="true" t="shared" si="8" ref="P8:P26">C8/B8/A8*$G$6</f>
        <v>0.0020369418409782293</v>
      </c>
    </row>
    <row r="9" spans="1:16" ht="12.75">
      <c r="A9" s="14">
        <v>45</v>
      </c>
      <c r="B9" s="2">
        <v>0.02235208</v>
      </c>
      <c r="C9" s="2">
        <f t="shared" si="4"/>
        <v>0.00034935999999999995</v>
      </c>
      <c r="G9" s="1">
        <v>5.80316</v>
      </c>
      <c r="H9" s="15">
        <f t="shared" si="7"/>
        <v>0.008450547182484433</v>
      </c>
      <c r="I9">
        <f t="shared" si="0"/>
        <v>1.8495684340320593</v>
      </c>
      <c r="J9" s="20">
        <f t="shared" si="1"/>
        <v>0.0020273919775999996</v>
      </c>
      <c r="K9" s="16">
        <f t="shared" si="5"/>
        <v>1.8495684340320593</v>
      </c>
      <c r="L9" s="16">
        <f t="shared" si="6"/>
        <v>0.015629865319021764</v>
      </c>
      <c r="M9" s="17">
        <f t="shared" si="2"/>
        <v>0.00034733034042270584</v>
      </c>
      <c r="N9" s="21">
        <f t="shared" si="3"/>
        <v>4.5053155057777765E-05</v>
      </c>
      <c r="P9" s="2">
        <f t="shared" si="8"/>
        <v>0.0020476165558939775</v>
      </c>
    </row>
    <row r="10" spans="1:16" ht="12.75">
      <c r="A10" s="14">
        <v>60</v>
      </c>
      <c r="B10" s="2">
        <v>0.02247365</v>
      </c>
      <c r="C10" s="2">
        <f t="shared" si="4"/>
        <v>0.00047093000000000135</v>
      </c>
      <c r="D10" s="1"/>
      <c r="G10" s="1">
        <v>5.77177</v>
      </c>
      <c r="H10" s="15">
        <f>C10/B10*B$29/A10</f>
        <v>0.008497156225179289</v>
      </c>
      <c r="I10">
        <f t="shared" si="0"/>
        <v>2.466091245376079</v>
      </c>
      <c r="J10" s="20">
        <f t="shared" si="1"/>
        <v>0.002718099646100008</v>
      </c>
      <c r="K10" s="16">
        <f t="shared" si="5"/>
        <v>2.466091245376079</v>
      </c>
      <c r="L10" s="16">
        <f t="shared" si="6"/>
        <v>0.020954762577507495</v>
      </c>
      <c r="M10" s="17">
        <f t="shared" si="2"/>
        <v>0.00034924604295845824</v>
      </c>
      <c r="N10" s="21">
        <f t="shared" si="3"/>
        <v>4.530166076833347E-05</v>
      </c>
      <c r="P10" s="2">
        <f t="shared" si="8"/>
        <v>0.0020589101970529987</v>
      </c>
    </row>
    <row r="11" spans="1:16" ht="12.75">
      <c r="A11" s="14">
        <v>75</v>
      </c>
      <c r="B11" s="2">
        <v>0.0225979</v>
      </c>
      <c r="C11" s="2">
        <f t="shared" si="4"/>
        <v>0.0005951800000000007</v>
      </c>
      <c r="G11" s="1">
        <v>5.74003</v>
      </c>
      <c r="H11" s="15">
        <f t="shared" si="7"/>
        <v>0.008543997097075403</v>
      </c>
      <c r="I11">
        <f t="shared" si="0"/>
        <v>3.082614056720099</v>
      </c>
      <c r="J11" s="20">
        <f t="shared" si="1"/>
        <v>0.0034163510554000042</v>
      </c>
      <c r="K11" s="16">
        <f t="shared" si="5"/>
        <v>3.082614056720099</v>
      </c>
      <c r="L11" s="16">
        <f t="shared" si="6"/>
        <v>0.02633784555202035</v>
      </c>
      <c r="M11" s="17">
        <f t="shared" si="2"/>
        <v>0.000351171274026938</v>
      </c>
      <c r="N11" s="21">
        <f t="shared" si="3"/>
        <v>4.555134740533339E-05</v>
      </c>
      <c r="P11" s="2">
        <f t="shared" si="8"/>
        <v>0.0020702600117710078</v>
      </c>
    </row>
    <row r="12" spans="1:16" ht="12.75">
      <c r="A12" s="14">
        <v>90</v>
      </c>
      <c r="B12" s="2">
        <v>0.02272467</v>
      </c>
      <c r="C12" s="2">
        <f t="shared" si="4"/>
        <v>0.000721949999999999</v>
      </c>
      <c r="G12" s="1">
        <v>5.70801</v>
      </c>
      <c r="H12" s="15">
        <f t="shared" si="7"/>
        <v>0.008588338136483378</v>
      </c>
      <c r="I12">
        <f t="shared" si="0"/>
        <v>3.6991368680641186</v>
      </c>
      <c r="J12" s="20">
        <f t="shared" si="1"/>
        <v>0.004120897819499994</v>
      </c>
      <c r="K12" s="16">
        <f>A12/B$29</f>
        <v>3.6991368680641186</v>
      </c>
      <c r="L12" s="16">
        <f t="shared" si="6"/>
        <v>0.031769438236066753</v>
      </c>
      <c r="M12" s="17">
        <f t="shared" si="2"/>
        <v>0.0003529937581785195</v>
      </c>
      <c r="N12" s="21">
        <f t="shared" si="3"/>
        <v>4.578775354999993E-05</v>
      </c>
      <c r="P12" s="2">
        <f t="shared" si="8"/>
        <v>0.002081004102589826</v>
      </c>
    </row>
    <row r="13" spans="1:16" ht="12.75">
      <c r="A13" s="14">
        <v>105</v>
      </c>
      <c r="B13" s="2">
        <v>0.02285453</v>
      </c>
      <c r="C13" s="2">
        <f t="shared" si="4"/>
        <v>0.0008518100000000015</v>
      </c>
      <c r="G13" s="1">
        <v>5.67558</v>
      </c>
      <c r="H13" s="15">
        <f t="shared" si="7"/>
        <v>0.008636211101881596</v>
      </c>
      <c r="I13">
        <f t="shared" si="0"/>
        <v>4.315659679408139</v>
      </c>
      <c r="J13" s="20">
        <f t="shared" si="1"/>
        <v>0.0048345157998000085</v>
      </c>
      <c r="K13" s="16">
        <f>A13/B$29</f>
        <v>4.315659679408139</v>
      </c>
      <c r="L13" s="16">
        <f>C13/B13</f>
        <v>0.03727094803524734</v>
      </c>
      <c r="M13" s="18">
        <f t="shared" si="2"/>
        <v>0.00035496140985949844</v>
      </c>
      <c r="N13" s="22">
        <f t="shared" si="3"/>
        <v>4.604300761714294E-05</v>
      </c>
      <c r="P13" s="2">
        <f t="shared" si="8"/>
        <v>0.002092603999544701</v>
      </c>
    </row>
    <row r="14" spans="1:16" ht="12.75">
      <c r="A14" s="14">
        <v>120</v>
      </c>
      <c r="B14" s="2">
        <v>0.02298735</v>
      </c>
      <c r="C14" s="2">
        <f t="shared" si="4"/>
        <v>0.0009846300000000002</v>
      </c>
      <c r="G14" s="1">
        <v>5.64279</v>
      </c>
      <c r="H14" s="15">
        <f t="shared" si="7"/>
        <v>0.008684503977187454</v>
      </c>
      <c r="I14">
        <f t="shared" si="0"/>
        <v>4.932182490752158</v>
      </c>
      <c r="J14" s="20">
        <f t="shared" si="1"/>
        <v>0.005556060317700001</v>
      </c>
      <c r="K14" s="16">
        <f t="shared" si="5"/>
        <v>4.932182490752158</v>
      </c>
      <c r="L14" s="16">
        <f t="shared" si="6"/>
        <v>0.04283355845715144</v>
      </c>
      <c r="M14" s="17">
        <f t="shared" si="2"/>
        <v>0.00035694632047626203</v>
      </c>
      <c r="N14" s="21">
        <f t="shared" si="3"/>
        <v>4.6300502647500005E-05</v>
      </c>
      <c r="P14" s="2">
        <f t="shared" si="8"/>
        <v>0.0021043056431037073</v>
      </c>
    </row>
    <row r="15" spans="1:16" ht="12.75">
      <c r="A15" s="14">
        <v>135</v>
      </c>
      <c r="B15" s="2">
        <v>0.02312322</v>
      </c>
      <c r="C15" s="2">
        <f t="shared" si="4"/>
        <v>0.0011205</v>
      </c>
      <c r="G15" s="1">
        <v>5.60963</v>
      </c>
      <c r="H15" s="15">
        <f t="shared" si="7"/>
        <v>0.008733169515318367</v>
      </c>
      <c r="I15">
        <f t="shared" si="0"/>
        <v>5.548705302096178</v>
      </c>
      <c r="J15" s="20">
        <f t="shared" si="1"/>
        <v>0.006285590415</v>
      </c>
      <c r="K15" s="16">
        <f t="shared" si="5"/>
        <v>5.548705302096178</v>
      </c>
      <c r="L15" s="16">
        <f t="shared" si="6"/>
        <v>0.04845778399375173</v>
      </c>
      <c r="M15" s="17">
        <f t="shared" si="2"/>
        <v>0.0003589465481018647</v>
      </c>
      <c r="N15" s="21">
        <f t="shared" si="3"/>
        <v>4.6559929E-05</v>
      </c>
      <c r="P15" s="2">
        <f t="shared" si="8"/>
        <v>0.002116097585024923</v>
      </c>
    </row>
    <row r="16" spans="1:16" ht="12.75">
      <c r="A16" s="14">
        <v>150</v>
      </c>
      <c r="B16" s="2">
        <v>0.02326224</v>
      </c>
      <c r="C16" s="2">
        <f t="shared" si="4"/>
        <v>0.00125952</v>
      </c>
      <c r="G16" s="1">
        <v>5.57611</v>
      </c>
      <c r="H16" s="15">
        <f t="shared" si="7"/>
        <v>0.008782221488558282</v>
      </c>
      <c r="I16">
        <f t="shared" si="0"/>
        <v>6.165228113440198</v>
      </c>
      <c r="J16" s="20">
        <f t="shared" si="1"/>
        <v>0.007023222067200001</v>
      </c>
      <c r="K16" s="16">
        <f t="shared" si="5"/>
        <v>6.165228113440198</v>
      </c>
      <c r="L16" s="16">
        <f t="shared" si="6"/>
        <v>0.05414439881971814</v>
      </c>
      <c r="M16" s="17">
        <f t="shared" si="2"/>
        <v>0.0003609626587981209</v>
      </c>
      <c r="N16" s="21">
        <f t="shared" si="3"/>
        <v>4.6821480448000006E-05</v>
      </c>
      <c r="P16" s="2">
        <f t="shared" si="8"/>
        <v>0.002127983162412562</v>
      </c>
    </row>
    <row r="17" spans="1:16" ht="12.75">
      <c r="A17" s="14">
        <v>165</v>
      </c>
      <c r="B17" s="2">
        <v>0.02340451</v>
      </c>
      <c r="C17" s="2">
        <f t="shared" si="4"/>
        <v>0.00140179</v>
      </c>
      <c r="G17" s="1">
        <v>5.54221</v>
      </c>
      <c r="H17" s="15">
        <f t="shared" si="7"/>
        <v>0.008831644297305402</v>
      </c>
      <c r="I17">
        <f t="shared" si="0"/>
        <v>6.781750924784218</v>
      </c>
      <c r="J17" s="20">
        <f t="shared" si="1"/>
        <v>0.0077690145559</v>
      </c>
      <c r="K17" s="16">
        <f t="shared" si="5"/>
        <v>6.781750924784218</v>
      </c>
      <c r="L17" s="16">
        <f t="shared" si="6"/>
        <v>0.059894011880616174</v>
      </c>
      <c r="M17" s="17">
        <f t="shared" si="2"/>
        <v>0.00036299401139767377</v>
      </c>
      <c r="N17" s="21">
        <f t="shared" si="3"/>
        <v>4.708493670242424E-05</v>
      </c>
      <c r="P17" s="2">
        <f t="shared" si="8"/>
        <v>0.002139958595392706</v>
      </c>
    </row>
    <row r="18" spans="1:16" ht="12.75">
      <c r="A18" s="14">
        <v>180</v>
      </c>
      <c r="B18" s="2">
        <v>0.02355017</v>
      </c>
      <c r="C18" s="2">
        <f t="shared" si="4"/>
        <v>0.0015474499999999988</v>
      </c>
      <c r="G18" s="1">
        <v>5.50793</v>
      </c>
      <c r="H18" s="15">
        <f t="shared" si="7"/>
        <v>0.00888161989205739</v>
      </c>
      <c r="I18">
        <f t="shared" si="0"/>
        <v>7.398273736128237</v>
      </c>
      <c r="J18" s="20">
        <f t="shared" si="1"/>
        <v>0.008523246278499994</v>
      </c>
      <c r="K18" s="16">
        <f t="shared" si="5"/>
        <v>7.398273736128237</v>
      </c>
      <c r="L18" s="16">
        <f t="shared" si="6"/>
        <v>0.0657086551816823</v>
      </c>
      <c r="M18" s="17">
        <f t="shared" si="2"/>
        <v>0.0003650480843426794</v>
      </c>
      <c r="N18" s="21">
        <f t="shared" si="3"/>
        <v>4.735136821388886E-05</v>
      </c>
      <c r="P18" s="2">
        <f t="shared" si="8"/>
        <v>0.002152067971625398</v>
      </c>
    </row>
    <row r="19" spans="1:16" ht="12.75">
      <c r="A19" s="14">
        <v>195</v>
      </c>
      <c r="B19" s="2">
        <v>0.02369931</v>
      </c>
      <c r="C19" s="2">
        <f t="shared" si="4"/>
        <v>0.0016965900000000013</v>
      </c>
      <c r="G19" s="1">
        <v>5.47327</v>
      </c>
      <c r="H19" s="15">
        <f t="shared" si="7"/>
        <v>0.008931999675550443</v>
      </c>
      <c r="I19">
        <f t="shared" si="0"/>
        <v>8.014796547472256</v>
      </c>
      <c r="J19" s="20">
        <f t="shared" si="1"/>
        <v>0.009285895149300007</v>
      </c>
      <c r="K19" s="16">
        <f t="shared" si="5"/>
        <v>8.014796547472256</v>
      </c>
      <c r="L19" s="16">
        <f t="shared" si="6"/>
        <v>0.071588160161625</v>
      </c>
      <c r="M19" s="17">
        <f t="shared" si="2"/>
        <v>0.0003671187700596154</v>
      </c>
      <c r="N19" s="21">
        <f t="shared" si="3"/>
        <v>4.761997512461542E-05</v>
      </c>
      <c r="P19" s="2">
        <f t="shared" si="8"/>
        <v>0.0021642752851324504</v>
      </c>
    </row>
    <row r="20" spans="1:16" ht="12.75">
      <c r="A20" s="14">
        <v>210</v>
      </c>
      <c r="B20" s="2">
        <v>0.02385206</v>
      </c>
      <c r="C20" s="2">
        <f t="shared" si="4"/>
        <v>0.0018493400000000014</v>
      </c>
      <c r="G20" s="1">
        <v>5.43822</v>
      </c>
      <c r="H20" s="15">
        <f t="shared" si="7"/>
        <v>0.00898284041594012</v>
      </c>
      <c r="I20">
        <f t="shared" si="0"/>
        <v>8.631319358816278</v>
      </c>
      <c r="J20" s="20">
        <f t="shared" si="1"/>
        <v>0.010057117774800008</v>
      </c>
      <c r="K20" s="16">
        <f t="shared" si="5"/>
        <v>8.631319358816278</v>
      </c>
      <c r="L20" s="16">
        <f t="shared" si="6"/>
        <v>0.07753376437926121</v>
      </c>
      <c r="M20" s="19">
        <f t="shared" si="2"/>
        <v>0.0003692084018060058</v>
      </c>
      <c r="N20" s="21">
        <f t="shared" si="3"/>
        <v>4.789103702285718E-05</v>
      </c>
      <c r="P20" s="2">
        <f t="shared" si="8"/>
        <v>0.0021765942911669456</v>
      </c>
    </row>
    <row r="21" spans="1:16" ht="12.75">
      <c r="A21" s="14">
        <v>225</v>
      </c>
      <c r="B21" s="2">
        <v>0.02400853</v>
      </c>
      <c r="C21" s="2">
        <f t="shared" si="4"/>
        <v>0.0020058100000000002</v>
      </c>
      <c r="G21" s="1">
        <v>5.40277</v>
      </c>
      <c r="H21" s="15">
        <f t="shared" si="7"/>
        <v>0.009034077527167776</v>
      </c>
      <c r="I21">
        <f t="shared" si="0"/>
        <v>9.247842170160297</v>
      </c>
      <c r="J21" s="20">
        <f t="shared" si="1"/>
        <v>0.010836930093700002</v>
      </c>
      <c r="K21" s="16">
        <f t="shared" si="5"/>
        <v>9.247842170160297</v>
      </c>
      <c r="L21" s="16">
        <f t="shared" si="6"/>
        <v>0.08354572312423961</v>
      </c>
      <c r="M21" s="17">
        <f t="shared" si="2"/>
        <v>0.00037131432499662047</v>
      </c>
      <c r="N21" s="21">
        <f t="shared" si="3"/>
        <v>4.816413374977779E-05</v>
      </c>
      <c r="P21" s="2">
        <f t="shared" si="8"/>
        <v>0.0021890093401525767</v>
      </c>
    </row>
    <row r="22" spans="1:16" ht="12.75">
      <c r="A22" s="14">
        <v>240</v>
      </c>
      <c r="B22" s="2">
        <v>0.02416891</v>
      </c>
      <c r="C22" s="2">
        <f t="shared" si="4"/>
        <v>0.0021661899999999984</v>
      </c>
      <c r="G22" s="1">
        <v>5.36692</v>
      </c>
      <c r="H22" s="15">
        <f t="shared" si="7"/>
        <v>0.009085950142145418</v>
      </c>
      <c r="I22">
        <f t="shared" si="0"/>
        <v>9.864364981504316</v>
      </c>
      <c r="J22" s="20">
        <f t="shared" si="1"/>
        <v>0.011625768434799993</v>
      </c>
      <c r="K22" s="16">
        <f t="shared" si="5"/>
        <v>9.864364981504316</v>
      </c>
      <c r="L22" s="16">
        <f t="shared" si="6"/>
        <v>0.08962712840587343</v>
      </c>
      <c r="M22" s="17">
        <f t="shared" si="2"/>
        <v>0.00037344636835780594</v>
      </c>
      <c r="N22" s="21">
        <f t="shared" si="3"/>
        <v>4.844070181166664E-05</v>
      </c>
      <c r="P22" s="2">
        <f t="shared" si="8"/>
        <v>0.0022015783753797733</v>
      </c>
    </row>
    <row r="23" spans="1:16" ht="12.75">
      <c r="A23" s="14">
        <v>255</v>
      </c>
      <c r="B23" s="2">
        <v>0.02433329</v>
      </c>
      <c r="C23" s="2">
        <f t="shared" si="4"/>
        <v>0.0023305700000000006</v>
      </c>
      <c r="G23" s="1">
        <v>5.33067</v>
      </c>
      <c r="H23" s="15">
        <f t="shared" si="7"/>
        <v>0.009138254484723943</v>
      </c>
      <c r="I23">
        <f t="shared" si="0"/>
        <v>10.480887792848335</v>
      </c>
      <c r="J23" s="20">
        <f t="shared" si="1"/>
        <v>0.012423499581900001</v>
      </c>
      <c r="K23" s="16">
        <f t="shared" si="5"/>
        <v>10.480887792848335</v>
      </c>
      <c r="L23" s="16">
        <f t="shared" si="6"/>
        <v>0.09577701987688474</v>
      </c>
      <c r="M23" s="17">
        <f t="shared" si="2"/>
        <v>0.00037559615637994015</v>
      </c>
      <c r="N23" s="21">
        <f t="shared" si="3"/>
        <v>4.871960620352942E-05</v>
      </c>
      <c r="P23" s="2">
        <f t="shared" si="8"/>
        <v>0.002214252020706661</v>
      </c>
    </row>
    <row r="24" spans="1:16" ht="12.75">
      <c r="A24" s="14">
        <v>270</v>
      </c>
      <c r="B24" s="2">
        <v>0.02450185</v>
      </c>
      <c r="C24" s="2">
        <f t="shared" si="4"/>
        <v>0.0024991299999999987</v>
      </c>
      <c r="G24" s="1">
        <v>5.294</v>
      </c>
      <c r="H24" s="15">
        <f t="shared" si="7"/>
        <v>0.009191117450768452</v>
      </c>
      <c r="I24">
        <f t="shared" si="0"/>
        <v>11.097410604192357</v>
      </c>
      <c r="J24" s="20">
        <f t="shared" si="1"/>
        <v>0.013230394219999992</v>
      </c>
      <c r="K24" s="16">
        <f t="shared" si="5"/>
        <v>11.097410604192357</v>
      </c>
      <c r="L24" s="16">
        <f t="shared" si="6"/>
        <v>0.10199760426253524</v>
      </c>
      <c r="M24" s="17">
        <f t="shared" si="2"/>
        <v>0.0003777689046760564</v>
      </c>
      <c r="N24" s="21">
        <f t="shared" si="3"/>
        <v>4.9001460074074047E-05</v>
      </c>
      <c r="P24" s="2">
        <f t="shared" si="8"/>
        <v>0.0022270610237367554</v>
      </c>
    </row>
    <row r="25" spans="1:16" ht="12.75">
      <c r="A25" s="14">
        <v>285</v>
      </c>
      <c r="B25" s="2">
        <v>0.02467474</v>
      </c>
      <c r="C25" s="2">
        <f t="shared" si="4"/>
        <v>0.0026720200000000006</v>
      </c>
      <c r="G25" s="1">
        <v>5.2569</v>
      </c>
      <c r="H25" s="15">
        <f t="shared" si="7"/>
        <v>0.009244520040375405</v>
      </c>
      <c r="I25">
        <f t="shared" si="0"/>
        <v>11.713933415536376</v>
      </c>
      <c r="J25" s="20">
        <f t="shared" si="1"/>
        <v>0.014046541938000003</v>
      </c>
      <c r="K25" s="16">
        <f t="shared" si="5"/>
        <v>11.713933415536376</v>
      </c>
      <c r="L25" s="16">
        <f t="shared" si="6"/>
        <v>0.10828969221154916</v>
      </c>
      <c r="M25" s="17">
        <f t="shared" si="2"/>
        <v>0.0003799638323212251</v>
      </c>
      <c r="N25" s="21">
        <f t="shared" si="3"/>
        <v>4.928611206315791E-05</v>
      </c>
      <c r="P25" s="2">
        <f t="shared" si="8"/>
        <v>0.002240000780683318</v>
      </c>
    </row>
    <row r="26" spans="1:16" ht="12.75">
      <c r="A26" s="14">
        <v>300</v>
      </c>
      <c r="B26" s="2">
        <v>0.02485211</v>
      </c>
      <c r="C26" s="2">
        <f t="shared" si="4"/>
        <v>0.0028493900000000003</v>
      </c>
      <c r="G26" s="1">
        <v>5.21938</v>
      </c>
      <c r="H26" s="15">
        <f t="shared" si="7"/>
        <v>0.009298426934372977</v>
      </c>
      <c r="I26">
        <f t="shared" si="0"/>
        <v>12.330456226880395</v>
      </c>
      <c r="J26" s="20">
        <f t="shared" si="1"/>
        <v>0.014872049178200002</v>
      </c>
      <c r="K26" s="16">
        <f t="shared" si="5"/>
        <v>12.330456226880395</v>
      </c>
      <c r="L26" s="16">
        <f t="shared" si="6"/>
        <v>0.11465384629313166</v>
      </c>
      <c r="M26" s="17">
        <f t="shared" si="2"/>
        <v>0.0003821794876437722</v>
      </c>
      <c r="N26" s="21">
        <f t="shared" si="3"/>
        <v>4.957349726066667E-05</v>
      </c>
      <c r="P26" s="23">
        <f t="shared" si="8"/>
        <v>0.0022530627335063304</v>
      </c>
    </row>
    <row r="28" ht="13.5" thickBot="1"/>
    <row r="29" spans="1:2" ht="13.5" thickBot="1">
      <c r="A29" s="5" t="s">
        <v>5</v>
      </c>
      <c r="B29" s="4">
        <v>24.33</v>
      </c>
    </row>
    <row r="30" spans="1:2" ht="12.75">
      <c r="A30" s="7"/>
      <c r="B30" s="8"/>
    </row>
    <row r="31" spans="1:2" ht="12.75">
      <c r="A31" s="7"/>
      <c r="B31" s="8"/>
    </row>
    <row r="32" spans="1:2" ht="12.75">
      <c r="A32" s="11"/>
      <c r="B32" s="8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A38" s="10"/>
    </row>
    <row r="39" spans="1:2" ht="12.75">
      <c r="A39" s="12"/>
      <c r="B39" s="12"/>
    </row>
  </sheetData>
  <sheetProtection/>
  <mergeCells count="2">
    <mergeCell ref="K3:L3"/>
    <mergeCell ref="A1:L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6384" width="11.421875" style="27" customWidth="1"/>
  </cols>
  <sheetData>
    <row r="1" ht="12.75">
      <c r="A1" s="26"/>
    </row>
    <row r="2" ht="12.75">
      <c r="A2" s="28" t="s">
        <v>21</v>
      </c>
    </row>
    <row r="3" ht="12.75">
      <c r="A3" s="29" t="s">
        <v>22</v>
      </c>
    </row>
    <row r="4" ht="12.75">
      <c r="A4" s="28"/>
    </row>
    <row r="5" ht="12.75">
      <c r="A5" s="28"/>
    </row>
    <row r="6" ht="12.75">
      <c r="A6" s="28"/>
    </row>
    <row r="7" ht="12.75">
      <c r="A7" s="28"/>
    </row>
    <row r="8" ht="12.75">
      <c r="A8" s="28"/>
    </row>
    <row r="9" ht="12.75">
      <c r="A9" s="28"/>
    </row>
    <row r="10" ht="12.75">
      <c r="A10" s="28"/>
    </row>
    <row r="11" ht="12.75">
      <c r="A11" s="28"/>
    </row>
    <row r="12" ht="12.75">
      <c r="A12" s="30" t="s">
        <v>23</v>
      </c>
    </row>
    <row r="13" ht="12.75">
      <c r="A13" s="30" t="s">
        <v>24</v>
      </c>
    </row>
    <row r="14" ht="12.75">
      <c r="A14" s="30" t="s">
        <v>25</v>
      </c>
    </row>
    <row r="15" ht="12.75">
      <c r="A15" s="30"/>
    </row>
    <row r="16" ht="12.75">
      <c r="A16" s="30" t="s">
        <v>26</v>
      </c>
    </row>
    <row r="17" ht="12.75">
      <c r="A17" s="30" t="s">
        <v>27</v>
      </c>
    </row>
    <row r="18" ht="12.75">
      <c r="A18" s="30" t="s">
        <v>28</v>
      </c>
    </row>
    <row r="19" ht="12.75">
      <c r="A19" s="30" t="s">
        <v>29</v>
      </c>
    </row>
    <row r="20" ht="12.75">
      <c r="A20" s="28"/>
    </row>
    <row r="21" ht="12.75">
      <c r="A21" s="31" t="s">
        <v>30</v>
      </c>
    </row>
    <row r="22" ht="12.75">
      <c r="A22" s="26"/>
    </row>
    <row r="23" ht="12.75">
      <c r="A23" s="29" t="s">
        <v>31</v>
      </c>
    </row>
    <row r="24" ht="12.75">
      <c r="A24" s="32" t="s">
        <v>32</v>
      </c>
    </row>
    <row r="25" ht="12.75">
      <c r="A25" s="29" t="s">
        <v>33</v>
      </c>
    </row>
    <row r="26" ht="12.75">
      <c r="A26" s="32" t="s">
        <v>34</v>
      </c>
    </row>
    <row r="27" ht="12.75">
      <c r="A27" s="33" t="s">
        <v>35</v>
      </c>
    </row>
    <row r="28" ht="12.75">
      <c r="A28" s="26"/>
    </row>
    <row r="29" ht="12.75">
      <c r="A29" s="26"/>
    </row>
  </sheetData>
  <sheetProtection/>
  <hyperlinks>
    <hyperlink ref="A21" r:id="rId1" display="http://www.gnu.org/licenses/gpl.html"/>
    <hyperlink ref="A24" r:id="rId2" display="https://doi.org/10.7910/DVN/WK9JD7"/>
    <hyperlink ref="A26" r:id="rId3" display="http://nbn-resolving.org/urn:nbn:de:gbv:18302-aero2006-05-24.011"/>
    <hyperlink ref="A27" r:id="rId4" display="http://doi.org/10.15488/4463"/>
  </hyperlinks>
  <printOptions/>
  <pageMargins left="0.7" right="0.7" top="0.787401575" bottom="0.7874015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Ahlefelder</dc:creator>
  <cp:keywords/>
  <dc:description/>
  <cp:lastModifiedBy>Dieter SCHOLZ</cp:lastModifiedBy>
  <dcterms:created xsi:type="dcterms:W3CDTF">2006-03-09T17:34:10Z</dcterms:created>
  <dcterms:modified xsi:type="dcterms:W3CDTF">2019-03-01T12:42:25Z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