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05" windowWidth="7530" windowHeight="4605" activeTab="0"/>
  </bookViews>
  <sheets>
    <sheet name="Tabelle1" sheetId="1" r:id="rId1"/>
    <sheet name="Tabelle2" sheetId="2" r:id="rId2"/>
    <sheet name="(c)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<sst xmlns="http://schemas.openxmlformats.org/spreadsheetml/2006/main" count="40" uniqueCount="37">
  <si>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SFC [kg/kN*s]</t>
  </si>
  <si>
    <t>delta-SFC [kg/kN*s]</t>
  </si>
  <si>
    <t>Tcr [kN]</t>
  </si>
  <si>
    <t>x</t>
  </si>
  <si>
    <t>Schub,Cruise</t>
  </si>
  <si>
    <t>T(t/o) [kN]=</t>
  </si>
  <si>
    <t>Zapfluftmassenstrom dividiert durch Schub, Takeoff</t>
  </si>
  <si>
    <t>kp beim two-spool-unmixed-flow-turbofan</t>
  </si>
  <si>
    <t>Power Offtake</t>
  </si>
  <si>
    <t>Kraftstoffmassenstrom auf Grund Power Offtake</t>
  </si>
  <si>
    <t>m,str,P / T(t/o) [kg/s*kN]</t>
  </si>
  <si>
    <t>P [kW]</t>
  </si>
  <si>
    <t>m,str,fuel,P [kg/s]</t>
  </si>
  <si>
    <t>kp [kN/kW]</t>
  </si>
  <si>
    <t>Schub, Cruise</t>
  </si>
  <si>
    <t>(delta-SFC)/(SFC)</t>
  </si>
  <si>
    <t>P/T(t/o) [kW/kN]</t>
  </si>
  <si>
    <t>Werte fürs Diagramm (siehe "Tabelle2")</t>
  </si>
  <si>
    <t>(delta-SFC)/(SFC)/P</t>
  </si>
  <si>
    <t>Mittelwert</t>
  </si>
  <si>
    <t>m,str,fuel,P</t>
  </si>
  <si>
    <t>m,str,fuel,P/P</t>
  </si>
  <si>
    <t>Copyright © 2006</t>
  </si>
  <si>
    <t>Sebastian Ahlefelder</t>
  </si>
  <si>
    <t>This is free software: you can redistribute it and/or modify</t>
  </si>
  <si>
    <t>it under the terms of the GNU General Public License as published by</t>
  </si>
  <si>
    <t>the Free Software Foundation, License Version 3.</t>
  </si>
  <si>
    <t>The software is distributed in the hope that it will be useful,</t>
  </si>
  <si>
    <t>but WITHOUT ANY WARRANTY; without even the implied warranty of</t>
  </si>
  <si>
    <t>MERCHANTABILITY or FITNESS FOR A PARTICULAR PURPOSE.</t>
  </si>
  <si>
    <t>See the GNU General Public License for more details.</t>
  </si>
  <si>
    <t>http://www.gnu.org/licenses/gpl.html</t>
  </si>
  <si>
    <t>Dataset:</t>
  </si>
  <si>
    <t>https://doi.org/10.7910/DVN/WK9JD7</t>
  </si>
  <si>
    <t>Publication:</t>
  </si>
  <si>
    <t>http://nbn-resolving.org/urn:nbn:de:gbv:18302-aero2006-05-24.011</t>
  </si>
  <si>
    <t>http://doi.org/10.15488/4463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</si>
</sst>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00000"/>
    <numFmt numFmtId="166" formatCode="0.00000000"/>
    <numFmt numFmtId="167" formatCode="0.000000000"/>
    <numFmt numFmtId="168" formatCode="0.0"/>
    <numFmt numFmtId="169" formatCode="0.00000E+00"/>
    <numFmt numFmtId="170" formatCode="0.000"/>
    <numFmt numFmtId="171" formatCode="0.0000"/>
    <numFmt numFmtId="172" formatCode="0.000000"/>
    <numFmt numFmtId="173" formatCode="0.0000000"/>
    <numFmt numFmtId="174" formatCode="0.000E+00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4" fillId="0" borderId="0" xfId="52" applyFont="1">
      <alignment/>
      <protection/>
    </xf>
    <xf numFmtId="0" fontId="0" fillId="0" borderId="0" xfId="52">
      <alignment/>
      <protection/>
    </xf>
    <xf numFmtId="0" fontId="44" fillId="0" borderId="0" xfId="52" applyFont="1" applyFill="1">
      <alignment/>
      <protection/>
    </xf>
    <xf numFmtId="0" fontId="45" fillId="0" borderId="0" xfId="52" applyFont="1">
      <alignment/>
      <protection/>
    </xf>
    <xf numFmtId="0" fontId="21" fillId="0" borderId="0" xfId="52" applyFont="1" applyFill="1">
      <alignment/>
      <protection/>
    </xf>
    <xf numFmtId="0" fontId="23" fillId="0" borderId="0" xfId="47" applyFont="1" applyFill="1" applyAlignment="1" applyProtection="1">
      <alignment/>
      <protection/>
    </xf>
    <xf numFmtId="0" fontId="23" fillId="0" borderId="0" xfId="47" applyFont="1" applyAlignment="1" applyProtection="1">
      <alignment/>
      <protection/>
    </xf>
    <xf numFmtId="0" fontId="23" fillId="0" borderId="0" xfId="47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275"/>
          <c:y val="0.13375"/>
          <c:w val="0.82125"/>
          <c:h val="0.76125"/>
        </c:manualLayout>
      </c:layout>
      <c:lineChart>
        <c:grouping val="standard"/>
        <c:varyColors val="0"/>
        <c:ser>
          <c:idx val="0"/>
          <c:order val="0"/>
          <c:tx>
            <c:v>kP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Tabelle1!$K$6:$K$26</c:f>
              <c:numCache>
                <c:ptCount val="21"/>
                <c:pt idx="0">
                  <c:v>0</c:v>
                </c:pt>
                <c:pt idx="1">
                  <c:v>0.39390756302521013</c:v>
                </c:pt>
                <c:pt idx="2">
                  <c:v>0.7878151260504203</c:v>
                </c:pt>
                <c:pt idx="3">
                  <c:v>1.1817226890756303</c:v>
                </c:pt>
                <c:pt idx="4">
                  <c:v>1.5756302521008405</c:v>
                </c:pt>
                <c:pt idx="5">
                  <c:v>1.9695378151260505</c:v>
                </c:pt>
                <c:pt idx="6">
                  <c:v>2.3634453781512605</c:v>
                </c:pt>
                <c:pt idx="7">
                  <c:v>2.7573529411764706</c:v>
                </c:pt>
                <c:pt idx="8">
                  <c:v>3.151260504201681</c:v>
                </c:pt>
                <c:pt idx="9">
                  <c:v>3.545168067226891</c:v>
                </c:pt>
                <c:pt idx="10">
                  <c:v>3.939075630252101</c:v>
                </c:pt>
                <c:pt idx="11">
                  <c:v>4.332983193277311</c:v>
                </c:pt>
                <c:pt idx="12">
                  <c:v>4.726890756302521</c:v>
                </c:pt>
                <c:pt idx="13">
                  <c:v>5.120798319327731</c:v>
                </c:pt>
                <c:pt idx="14">
                  <c:v>5.514705882352941</c:v>
                </c:pt>
                <c:pt idx="15">
                  <c:v>5.908613445378151</c:v>
                </c:pt>
                <c:pt idx="16">
                  <c:v>6.302521008403362</c:v>
                </c:pt>
                <c:pt idx="17">
                  <c:v>6.696428571428572</c:v>
                </c:pt>
                <c:pt idx="18">
                  <c:v>7.090336134453782</c:v>
                </c:pt>
                <c:pt idx="19">
                  <c:v>7.484243697478992</c:v>
                </c:pt>
                <c:pt idx="20">
                  <c:v>7.878151260504202</c:v>
                </c:pt>
              </c:numCache>
            </c:numRef>
          </c:cat>
          <c:val>
            <c:numRef>
              <c:f>Tabelle1!$L$6:$L$26</c:f>
              <c:numCache>
                <c:ptCount val="21"/>
                <c:pt idx="0">
                  <c:v>0</c:v>
                </c:pt>
                <c:pt idx="1">
                  <c:v>0.005773852726553653</c:v>
                </c:pt>
                <c:pt idx="2">
                  <c:v>0.011639970469373963</c:v>
                </c:pt>
                <c:pt idx="3">
                  <c:v>0.017603416650696778</c:v>
                </c:pt>
                <c:pt idx="4">
                  <c:v>0.023665684330927052</c:v>
                </c:pt>
                <c:pt idx="5">
                  <c:v>0.029838260786590215</c:v>
                </c:pt>
                <c:pt idx="6">
                  <c:v>0.03612318096351656</c:v>
                </c:pt>
                <c:pt idx="7">
                  <c:v>0.042527611085242625</c:v>
                </c:pt>
                <c:pt idx="8">
                  <c:v>0.0490575449663419</c:v>
                </c:pt>
                <c:pt idx="9">
                  <c:v>0.05572172829046523</c:v>
                </c:pt>
                <c:pt idx="10">
                  <c:v>0.06252756580319005</c:v>
                </c:pt>
                <c:pt idx="11">
                  <c:v>0.06948540328583702</c:v>
                </c:pt>
                <c:pt idx="12">
                  <c:v>0.07660543445738438</c:v>
                </c:pt>
                <c:pt idx="13">
                  <c:v>0.08389990438956996</c:v>
                </c:pt>
                <c:pt idx="14">
                  <c:v>0.0913841853491185</c:v>
                </c:pt>
                <c:pt idx="15">
                  <c:v>0.09906927790024846</c:v>
                </c:pt>
                <c:pt idx="16">
                  <c:v>0.10697900472254677</c:v>
                </c:pt>
                <c:pt idx="17">
                  <c:v>0.11513371021427288</c:v>
                </c:pt>
                <c:pt idx="18">
                  <c:v>0.12355950685962801</c:v>
                </c:pt>
                <c:pt idx="19">
                  <c:v>0.1322873846066313</c:v>
                </c:pt>
                <c:pt idx="20">
                  <c:v>0.1413571002285857</c:v>
                </c:pt>
              </c:numCache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P/T(t/o) in [kW/kN]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auto val="1"/>
        <c:lblOffset val="100"/>
        <c:tickLblSkip val="2"/>
        <c:noMultiLvlLbl val="0"/>
      </c:catAx>
      <c:valAx>
        <c:axId val="59835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(delta-SFC)/(SFC)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4225"/>
          <c:w val="0.09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</xdr:row>
      <xdr:rowOff>85725</xdr:rowOff>
    </xdr:from>
    <xdr:to>
      <xdr:col>8</xdr:col>
      <xdr:colOff>704850</xdr:colOff>
      <xdr:row>26</xdr:row>
      <xdr:rowOff>76200</xdr:rowOff>
    </xdr:to>
    <xdr:graphicFrame>
      <xdr:nvGraphicFramePr>
        <xdr:cNvPr id="1" name="Chart 5"/>
        <xdr:cNvGraphicFramePr/>
      </xdr:nvGraphicFramePr>
      <xdr:xfrm>
        <a:off x="638175" y="571500"/>
        <a:ext cx="6162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57150</xdr:rowOff>
    </xdr:from>
    <xdr:to>
      <xdr:col>2</xdr:col>
      <xdr:colOff>476250</xdr:colOff>
      <xdr:row>9</xdr:row>
      <xdr:rowOff>57150</xdr:rowOff>
    </xdr:to>
    <xdr:pic>
      <xdr:nvPicPr>
        <xdr:cNvPr id="1" name="Picture 5" descr="gplv3-127x5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04850"/>
          <a:ext cx="1866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nu.org/licenses/gpl.html" TargetMode="External" /><Relationship Id="rId2" Type="http://schemas.openxmlformats.org/officeDocument/2006/relationships/hyperlink" Target="https://doi.org/10.7910/DVN/WK9JD7" TargetMode="External" /><Relationship Id="rId3" Type="http://schemas.openxmlformats.org/officeDocument/2006/relationships/hyperlink" Target="http://nbn-resolving.org/urn:nbn:de:gbv:18302-aero2006-05-24.011" TargetMode="External" /><Relationship Id="rId4" Type="http://schemas.openxmlformats.org/officeDocument/2006/relationships/hyperlink" Target="http://doi.org/10.15488/4463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0" bestFit="1" customWidth="1"/>
    <col min="2" max="2" width="13.00390625" style="0" bestFit="1" customWidth="1"/>
    <col min="3" max="3" width="17.7109375" style="0" bestFit="1" customWidth="1"/>
    <col min="4" max="4" width="12.140625" style="0" hidden="1" customWidth="1"/>
    <col min="5" max="5" width="19.7109375" style="0" hidden="1" customWidth="1"/>
    <col min="6" max="6" width="12.00390625" style="0" hidden="1" customWidth="1"/>
    <col min="7" max="7" width="12.7109375" style="0" bestFit="1" customWidth="1"/>
    <col min="8" max="8" width="12.421875" style="0" bestFit="1" customWidth="1"/>
    <col min="9" max="9" width="21.7109375" style="0" hidden="1" customWidth="1"/>
    <col min="11" max="11" width="19.00390625" style="0" bestFit="1" customWidth="1"/>
    <col min="12" max="12" width="15.8515625" style="0" bestFit="1" customWidth="1"/>
    <col min="13" max="13" width="17.8515625" style="0" bestFit="1" customWidth="1"/>
    <col min="14" max="14" width="12.421875" style="0" bestFit="1" customWidth="1"/>
  </cols>
  <sheetData>
    <row r="1" spans="1:12" ht="25.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9" ht="25.5">
      <c r="A2" s="13"/>
      <c r="B2" s="13"/>
      <c r="C2" s="13"/>
      <c r="D2" s="13"/>
      <c r="E2" s="13"/>
      <c r="F2" s="13"/>
      <c r="G2" s="13"/>
      <c r="H2" s="13"/>
      <c r="I2" s="13"/>
    </row>
    <row r="3" spans="1:12" ht="42.75" customHeight="1">
      <c r="A3" t="s">
        <v>8</v>
      </c>
      <c r="B3" t="s">
        <v>0</v>
      </c>
      <c r="C3" t="s">
        <v>1</v>
      </c>
      <c r="D3" t="s">
        <v>4</v>
      </c>
      <c r="E3" s="6" t="s">
        <v>9</v>
      </c>
      <c r="G3" t="s">
        <v>14</v>
      </c>
      <c r="I3" s="6" t="s">
        <v>6</v>
      </c>
      <c r="K3" s="25" t="s">
        <v>17</v>
      </c>
      <c r="L3" s="25"/>
    </row>
    <row r="5" spans="1:14" ht="12.75">
      <c r="A5" s="3" t="s">
        <v>11</v>
      </c>
      <c r="B5" s="3" t="s">
        <v>0</v>
      </c>
      <c r="C5" s="3" t="s">
        <v>1</v>
      </c>
      <c r="D5" s="3" t="s">
        <v>2</v>
      </c>
      <c r="E5" s="3" t="s">
        <v>12</v>
      </c>
      <c r="F5" s="3" t="s">
        <v>3</v>
      </c>
      <c r="G5" s="3" t="s">
        <v>2</v>
      </c>
      <c r="H5" s="3" t="s">
        <v>13</v>
      </c>
      <c r="I5" s="3" t="s">
        <v>10</v>
      </c>
      <c r="J5" s="3" t="s">
        <v>20</v>
      </c>
      <c r="K5" s="3" t="s">
        <v>16</v>
      </c>
      <c r="L5" s="3" t="s">
        <v>15</v>
      </c>
      <c r="M5" s="3" t="s">
        <v>18</v>
      </c>
      <c r="N5" s="3" t="s">
        <v>21</v>
      </c>
    </row>
    <row r="6" spans="1:14" ht="12.75">
      <c r="A6" s="14">
        <v>0</v>
      </c>
      <c r="B6" s="2">
        <v>0.01830084</v>
      </c>
      <c r="C6" s="2">
        <f>B6-0.01830084</f>
        <v>0</v>
      </c>
      <c r="G6" s="17">
        <v>3.26781</v>
      </c>
      <c r="H6" s="15" t="e">
        <f>C6/B6*B$29/A6</f>
        <v>#DIV/0!</v>
      </c>
      <c r="I6">
        <f aca="true" t="shared" si="0" ref="I6:I26">A6/B$29</f>
        <v>0</v>
      </c>
      <c r="J6" s="22">
        <f aca="true" t="shared" si="1" ref="J6:J26">C6*G6</f>
        <v>0</v>
      </c>
      <c r="K6" s="16">
        <f>A6/B$29</f>
        <v>0</v>
      </c>
      <c r="L6" s="16">
        <f>C6/B6</f>
        <v>0</v>
      </c>
      <c r="M6" t="e">
        <f aca="true" t="shared" si="2" ref="M6:M26">L6/A6</f>
        <v>#DIV/0!</v>
      </c>
      <c r="N6" s="23" t="e">
        <f aca="true" t="shared" si="3" ref="N6:N26">J6/A6</f>
        <v>#DIV/0!</v>
      </c>
    </row>
    <row r="7" spans="1:14" ht="12.75">
      <c r="A7" s="14">
        <v>7.5</v>
      </c>
      <c r="B7" s="2">
        <v>0.01840712</v>
      </c>
      <c r="C7" s="2">
        <f aca="true" t="shared" si="4" ref="C7:C26">B7-0.01830084</f>
        <v>0.00010628000000000026</v>
      </c>
      <c r="G7" s="17">
        <v>3.24894</v>
      </c>
      <c r="H7" s="15">
        <f>C7/B7*B$29/A7</f>
        <v>0.014657887455144205</v>
      </c>
      <c r="I7">
        <f t="shared" si="0"/>
        <v>0.39390756302521013</v>
      </c>
      <c r="J7" s="22">
        <f t="shared" si="1"/>
        <v>0.00034529734320000086</v>
      </c>
      <c r="K7" s="16">
        <f aca="true" t="shared" si="5" ref="K7:K26">A7/B$29</f>
        <v>0.39390756302521013</v>
      </c>
      <c r="L7" s="16">
        <f aca="true" t="shared" si="6" ref="L7:L26">C7/B7</f>
        <v>0.005773852726553653</v>
      </c>
      <c r="M7" s="19">
        <f t="shared" si="2"/>
        <v>0.0007698470302071537</v>
      </c>
      <c r="N7" s="23">
        <f t="shared" si="3"/>
        <v>4.603964576000012E-05</v>
      </c>
    </row>
    <row r="8" spans="1:14" ht="12.75">
      <c r="A8" s="14">
        <v>15</v>
      </c>
      <c r="B8" s="2">
        <v>0.01851637</v>
      </c>
      <c r="C8" s="2">
        <f t="shared" si="4"/>
        <v>0.00021553000000000197</v>
      </c>
      <c r="G8" s="17">
        <v>3.22977</v>
      </c>
      <c r="H8" s="15">
        <f aca="true" t="shared" si="7" ref="H8:H26">C8/B8*B$29/A8</f>
        <v>0.014775002515792017</v>
      </c>
      <c r="I8">
        <f t="shared" si="0"/>
        <v>0.7878151260504203</v>
      </c>
      <c r="J8" s="22">
        <f t="shared" si="1"/>
        <v>0.0006961123281000063</v>
      </c>
      <c r="K8" s="16">
        <f t="shared" si="5"/>
        <v>0.7878151260504203</v>
      </c>
      <c r="L8" s="16">
        <f t="shared" si="6"/>
        <v>0.011639970469373963</v>
      </c>
      <c r="M8" s="19">
        <f t="shared" si="2"/>
        <v>0.0007759980312915975</v>
      </c>
      <c r="N8" s="23">
        <f t="shared" si="3"/>
        <v>4.640748854000042E-05</v>
      </c>
    </row>
    <row r="9" spans="1:14" ht="12.75">
      <c r="A9" s="14">
        <v>22.5</v>
      </c>
      <c r="B9" s="2">
        <v>0.01862877</v>
      </c>
      <c r="C9" s="2">
        <f t="shared" si="4"/>
        <v>0.0003279300000000006</v>
      </c>
      <c r="G9" s="17">
        <v>3.21029</v>
      </c>
      <c r="H9" s="18">
        <f t="shared" si="7"/>
        <v>0.014896402356856296</v>
      </c>
      <c r="I9">
        <f t="shared" si="0"/>
        <v>1.1817226890756303</v>
      </c>
      <c r="J9" s="22">
        <f t="shared" si="1"/>
        <v>0.001052750399700002</v>
      </c>
      <c r="K9" s="16">
        <f t="shared" si="5"/>
        <v>1.1817226890756303</v>
      </c>
      <c r="L9" s="16">
        <f t="shared" si="6"/>
        <v>0.017603416650696778</v>
      </c>
      <c r="M9" s="19">
        <f t="shared" si="2"/>
        <v>0.0007823740733643012</v>
      </c>
      <c r="N9" s="23">
        <f t="shared" si="3"/>
        <v>4.678890665333342E-05</v>
      </c>
    </row>
    <row r="10" spans="1:14" ht="12.75">
      <c r="A10" s="14">
        <v>30</v>
      </c>
      <c r="B10" s="2">
        <v>0.01874444</v>
      </c>
      <c r="C10" s="2">
        <f t="shared" si="4"/>
        <v>0.0004436000000000023</v>
      </c>
      <c r="D10" s="1"/>
      <c r="G10" s="17">
        <v>3.19048</v>
      </c>
      <c r="H10" s="15">
        <f>C10/B10*B$29/A10</f>
        <v>0.015019820988695035</v>
      </c>
      <c r="I10">
        <f t="shared" si="0"/>
        <v>1.5756302521008405</v>
      </c>
      <c r="J10" s="22">
        <f t="shared" si="1"/>
        <v>0.0014152969280000075</v>
      </c>
      <c r="K10" s="16">
        <f t="shared" si="5"/>
        <v>1.5756302521008405</v>
      </c>
      <c r="L10" s="16">
        <f t="shared" si="6"/>
        <v>0.023665684330927052</v>
      </c>
      <c r="M10" s="19">
        <f t="shared" si="2"/>
        <v>0.0007888561443642351</v>
      </c>
      <c r="N10" s="23">
        <f t="shared" si="3"/>
        <v>4.717656426666692E-05</v>
      </c>
    </row>
    <row r="11" spans="1:14" ht="12.75">
      <c r="A11" s="14">
        <v>37.5</v>
      </c>
      <c r="B11" s="2">
        <v>0.0188637</v>
      </c>
      <c r="C11" s="2">
        <f t="shared" si="4"/>
        <v>0.0005628600000000018</v>
      </c>
      <c r="G11" s="17">
        <v>3.17031</v>
      </c>
      <c r="H11" s="15">
        <f t="shared" si="7"/>
        <v>0.015149879610044738</v>
      </c>
      <c r="I11">
        <f t="shared" si="0"/>
        <v>1.9695378151260505</v>
      </c>
      <c r="J11" s="22">
        <f t="shared" si="1"/>
        <v>0.001784440686600006</v>
      </c>
      <c r="K11" s="16">
        <f t="shared" si="5"/>
        <v>1.9695378151260505</v>
      </c>
      <c r="L11" s="16">
        <f t="shared" si="6"/>
        <v>0.029838260786590215</v>
      </c>
      <c r="M11" s="19">
        <f t="shared" si="2"/>
        <v>0.0007956869543090724</v>
      </c>
      <c r="N11" s="23">
        <f t="shared" si="3"/>
        <v>4.758508497600016E-05</v>
      </c>
    </row>
    <row r="12" spans="1:14" ht="12.75">
      <c r="A12" s="14">
        <v>45</v>
      </c>
      <c r="B12" s="2">
        <v>0.0189867</v>
      </c>
      <c r="C12" s="2">
        <f t="shared" si="4"/>
        <v>0.0006858599999999999</v>
      </c>
      <c r="G12" s="17">
        <v>3.14977</v>
      </c>
      <c r="H12" s="15">
        <f t="shared" si="7"/>
        <v>0.01528411923434123</v>
      </c>
      <c r="I12">
        <f t="shared" si="0"/>
        <v>2.3634453781512605</v>
      </c>
      <c r="J12" s="22">
        <f t="shared" si="1"/>
        <v>0.0021603012522</v>
      </c>
      <c r="K12" s="16">
        <f>A12/B$29</f>
        <v>2.3634453781512605</v>
      </c>
      <c r="L12" s="16">
        <f t="shared" si="6"/>
        <v>0.03612318096351656</v>
      </c>
      <c r="M12" s="19">
        <f t="shared" si="2"/>
        <v>0.0008027373547448125</v>
      </c>
      <c r="N12" s="23">
        <f t="shared" si="3"/>
        <v>4.800669449333333E-05</v>
      </c>
    </row>
    <row r="13" spans="1:14" ht="12.75">
      <c r="A13" s="14">
        <v>52.5</v>
      </c>
      <c r="B13" s="2">
        <v>0.0191137</v>
      </c>
      <c r="C13" s="2">
        <f t="shared" si="4"/>
        <v>0.000812860000000002</v>
      </c>
      <c r="G13" s="17">
        <v>3.12884</v>
      </c>
      <c r="H13" s="15">
        <f t="shared" si="7"/>
        <v>0.015423346953581326</v>
      </c>
      <c r="I13">
        <f t="shared" si="0"/>
        <v>2.7573529411764706</v>
      </c>
      <c r="J13" s="22">
        <f t="shared" si="1"/>
        <v>0.002543308882400006</v>
      </c>
      <c r="K13" s="16">
        <f>A13/B$29</f>
        <v>2.7573529411764706</v>
      </c>
      <c r="L13" s="16">
        <f>C13/B13</f>
        <v>0.042527611085242625</v>
      </c>
      <c r="M13" s="19">
        <f t="shared" si="2"/>
        <v>0.0008100497349570023</v>
      </c>
      <c r="N13" s="23">
        <f t="shared" si="3"/>
        <v>4.844397871238107E-05</v>
      </c>
    </row>
    <row r="14" spans="1:14" ht="12.75">
      <c r="A14" s="14">
        <v>60</v>
      </c>
      <c r="B14" s="2">
        <v>0.01924495</v>
      </c>
      <c r="C14" s="2">
        <f t="shared" si="4"/>
        <v>0.0009441100000000015</v>
      </c>
      <c r="G14" s="17">
        <v>3.1075</v>
      </c>
      <c r="H14" s="15">
        <f t="shared" si="7"/>
        <v>0.015567594269319161</v>
      </c>
      <c r="I14">
        <f t="shared" si="0"/>
        <v>3.151260504201681</v>
      </c>
      <c r="J14" s="22">
        <f t="shared" si="1"/>
        <v>0.0029338218250000046</v>
      </c>
      <c r="K14" s="16">
        <f t="shared" si="5"/>
        <v>3.151260504201681</v>
      </c>
      <c r="L14" s="16">
        <f t="shared" si="6"/>
        <v>0.0490575449663419</v>
      </c>
      <c r="M14" s="19">
        <f t="shared" si="2"/>
        <v>0.0008176257494390317</v>
      </c>
      <c r="N14" s="23">
        <f t="shared" si="3"/>
        <v>4.889703041666674E-05</v>
      </c>
    </row>
    <row r="15" spans="1:14" ht="12.75">
      <c r="A15" s="14">
        <v>67.5</v>
      </c>
      <c r="B15" s="2">
        <v>0.01938077</v>
      </c>
      <c r="C15" s="2">
        <f t="shared" si="4"/>
        <v>0.0010799299999999998</v>
      </c>
      <c r="G15" s="17">
        <v>3.08572</v>
      </c>
      <c r="H15" s="15">
        <f t="shared" si="7"/>
        <v>0.01571765491334012</v>
      </c>
      <c r="I15">
        <f t="shared" si="0"/>
        <v>3.545168067226891</v>
      </c>
      <c r="J15" s="22">
        <f t="shared" si="1"/>
        <v>0.0033323615995999993</v>
      </c>
      <c r="K15" s="16">
        <f t="shared" si="5"/>
        <v>3.545168067226891</v>
      </c>
      <c r="L15" s="16">
        <f t="shared" si="6"/>
        <v>0.05572172829046523</v>
      </c>
      <c r="M15" s="19">
        <f t="shared" si="2"/>
        <v>0.0008255070857846701</v>
      </c>
      <c r="N15" s="23">
        <f t="shared" si="3"/>
        <v>4.9368319994074064E-05</v>
      </c>
    </row>
    <row r="16" spans="1:14" ht="12.75">
      <c r="A16" s="14">
        <v>75</v>
      </c>
      <c r="B16" s="2">
        <v>0.01952147</v>
      </c>
      <c r="C16" s="2">
        <f t="shared" si="4"/>
        <v>0.0012206300000000003</v>
      </c>
      <c r="G16" s="17">
        <v>3.06348</v>
      </c>
      <c r="H16" s="15">
        <f t="shared" si="7"/>
        <v>0.015873664705236514</v>
      </c>
      <c r="I16">
        <f t="shared" si="0"/>
        <v>3.939075630252101</v>
      </c>
      <c r="J16" s="22">
        <f t="shared" si="1"/>
        <v>0.003739375592400001</v>
      </c>
      <c r="K16" s="16">
        <f t="shared" si="5"/>
        <v>3.939075630252101</v>
      </c>
      <c r="L16" s="16">
        <f t="shared" si="6"/>
        <v>0.06252756580319005</v>
      </c>
      <c r="M16" s="19">
        <f t="shared" si="2"/>
        <v>0.0008337008773758673</v>
      </c>
      <c r="N16" s="23">
        <f t="shared" si="3"/>
        <v>4.9858341232000016E-05</v>
      </c>
    </row>
    <row r="17" spans="1:14" ht="12.75">
      <c r="A17" s="14">
        <v>82.5</v>
      </c>
      <c r="B17" s="2">
        <v>0.01966744</v>
      </c>
      <c r="C17" s="2">
        <f t="shared" si="4"/>
        <v>0.0013666000000000025</v>
      </c>
      <c r="G17" s="17">
        <v>3.04075</v>
      </c>
      <c r="H17" s="15">
        <f t="shared" si="7"/>
        <v>0.01603638883105863</v>
      </c>
      <c r="I17">
        <f t="shared" si="0"/>
        <v>4.332983193277311</v>
      </c>
      <c r="J17" s="22">
        <f t="shared" si="1"/>
        <v>0.004155488950000008</v>
      </c>
      <c r="K17" s="16">
        <f t="shared" si="5"/>
        <v>4.332983193277311</v>
      </c>
      <c r="L17" s="16">
        <f t="shared" si="6"/>
        <v>0.06948540328583702</v>
      </c>
      <c r="M17" s="19">
        <f t="shared" si="2"/>
        <v>0.0008422473125556003</v>
      </c>
      <c r="N17" s="23">
        <f t="shared" si="3"/>
        <v>5.036956303030313E-05</v>
      </c>
    </row>
    <row r="18" spans="1:14" ht="12.75">
      <c r="A18" s="14">
        <v>90</v>
      </c>
      <c r="B18" s="2">
        <v>0.01981909</v>
      </c>
      <c r="C18" s="2">
        <f t="shared" si="4"/>
        <v>0.0015182500000000022</v>
      </c>
      <c r="G18" s="17">
        <v>3.01748</v>
      </c>
      <c r="H18" s="15">
        <f t="shared" si="7"/>
        <v>0.01620630524520665</v>
      </c>
      <c r="I18">
        <f t="shared" si="0"/>
        <v>4.726890756302521</v>
      </c>
      <c r="J18" s="22">
        <f t="shared" si="1"/>
        <v>0.004581289010000007</v>
      </c>
      <c r="K18" s="16">
        <f t="shared" si="5"/>
        <v>4.726890756302521</v>
      </c>
      <c r="L18" s="16">
        <f t="shared" si="6"/>
        <v>0.07660543445738438</v>
      </c>
      <c r="M18" s="19">
        <f t="shared" si="2"/>
        <v>0.0008511714939709376</v>
      </c>
      <c r="N18" s="23">
        <f t="shared" si="3"/>
        <v>5.090321122222229E-05</v>
      </c>
    </row>
    <row r="19" spans="1:14" ht="12.75">
      <c r="A19" s="14">
        <v>97.5</v>
      </c>
      <c r="B19" s="2">
        <v>0.0199769</v>
      </c>
      <c r="C19" s="2">
        <f t="shared" si="4"/>
        <v>0.00167606</v>
      </c>
      <c r="G19" s="17">
        <v>2.99364</v>
      </c>
      <c r="H19" s="15">
        <f t="shared" si="7"/>
        <v>0.0163841454315632</v>
      </c>
      <c r="I19">
        <f t="shared" si="0"/>
        <v>5.120798319327731</v>
      </c>
      <c r="J19" s="22">
        <f t="shared" si="1"/>
        <v>0.0050175202584</v>
      </c>
      <c r="K19" s="16">
        <f t="shared" si="5"/>
        <v>5.120798319327731</v>
      </c>
      <c r="L19" s="16">
        <f t="shared" si="6"/>
        <v>0.08389990438956996</v>
      </c>
      <c r="M19" s="20">
        <f t="shared" si="2"/>
        <v>0.0008605118398930252</v>
      </c>
      <c r="N19" s="24">
        <f t="shared" si="3"/>
        <v>5.1461746240000004E-05</v>
      </c>
    </row>
    <row r="20" spans="1:14" ht="12.75">
      <c r="A20" s="14">
        <v>105</v>
      </c>
      <c r="B20" s="2">
        <v>0.02014145</v>
      </c>
      <c r="C20" s="2">
        <f t="shared" si="4"/>
        <v>0.001840610000000003</v>
      </c>
      <c r="G20" s="17">
        <v>2.96918</v>
      </c>
      <c r="H20" s="15">
        <f t="shared" si="7"/>
        <v>0.01657099894330682</v>
      </c>
      <c r="I20">
        <f t="shared" si="0"/>
        <v>5.514705882352941</v>
      </c>
      <c r="J20" s="22">
        <f t="shared" si="1"/>
        <v>0.005465102399800009</v>
      </c>
      <c r="K20" s="16">
        <f t="shared" si="5"/>
        <v>5.514705882352941</v>
      </c>
      <c r="L20" s="16">
        <f t="shared" si="6"/>
        <v>0.0913841853491185</v>
      </c>
      <c r="M20" s="21">
        <f t="shared" si="2"/>
        <v>0.0008703255747535096</v>
      </c>
      <c r="N20" s="23">
        <f t="shared" si="3"/>
        <v>5.2048594283809616E-05</v>
      </c>
    </row>
    <row r="21" spans="1:14" ht="12.75">
      <c r="A21" s="14">
        <v>112.5</v>
      </c>
      <c r="B21" s="2">
        <v>0.02031326</v>
      </c>
      <c r="C21" s="2">
        <f t="shared" si="4"/>
        <v>0.002012420000000001</v>
      </c>
      <c r="G21" s="17">
        <v>2.94407</v>
      </c>
      <c r="H21" s="15">
        <f t="shared" si="7"/>
        <v>0.016766924899739827</v>
      </c>
      <c r="I21">
        <f t="shared" si="0"/>
        <v>5.908613445378151</v>
      </c>
      <c r="J21" s="22">
        <f t="shared" si="1"/>
        <v>0.005924705349400003</v>
      </c>
      <c r="K21" s="16">
        <f t="shared" si="5"/>
        <v>5.908613445378151</v>
      </c>
      <c r="L21" s="16">
        <f t="shared" si="6"/>
        <v>0.09906927790024846</v>
      </c>
      <c r="M21" s="19">
        <f t="shared" si="2"/>
        <v>0.000880615803557764</v>
      </c>
      <c r="N21" s="23">
        <f t="shared" si="3"/>
        <v>5.2664047550222246E-05</v>
      </c>
    </row>
    <row r="22" spans="1:14" ht="12.75">
      <c r="A22" s="14">
        <v>120</v>
      </c>
      <c r="B22" s="2">
        <v>0.02049318</v>
      </c>
      <c r="C22" s="2">
        <f t="shared" si="4"/>
        <v>0.002192340000000001</v>
      </c>
      <c r="G22" s="17">
        <v>2.91823</v>
      </c>
      <c r="H22" s="15">
        <f t="shared" si="7"/>
        <v>0.016974002082644088</v>
      </c>
      <c r="I22">
        <f t="shared" si="0"/>
        <v>6.302521008403362</v>
      </c>
      <c r="J22" s="22">
        <f t="shared" si="1"/>
        <v>0.006397752358200002</v>
      </c>
      <c r="K22" s="16">
        <f t="shared" si="5"/>
        <v>6.302521008403362</v>
      </c>
      <c r="L22" s="16">
        <f t="shared" si="6"/>
        <v>0.10697900472254677</v>
      </c>
      <c r="M22" s="19">
        <f t="shared" si="2"/>
        <v>0.0008914917060212232</v>
      </c>
      <c r="N22" s="23">
        <f t="shared" si="3"/>
        <v>5.3314602985000017E-05</v>
      </c>
    </row>
    <row r="23" spans="1:14" ht="12.75">
      <c r="A23" s="14">
        <v>127.5</v>
      </c>
      <c r="B23" s="2">
        <v>0.02068204</v>
      </c>
      <c r="C23" s="2">
        <f t="shared" si="4"/>
        <v>0.0023812</v>
      </c>
      <c r="G23" s="17">
        <v>2.89158</v>
      </c>
      <c r="H23" s="15">
        <f t="shared" si="7"/>
        <v>0.017193300725331415</v>
      </c>
      <c r="I23">
        <f t="shared" si="0"/>
        <v>6.696428571428572</v>
      </c>
      <c r="J23" s="22">
        <f t="shared" si="1"/>
        <v>0.006885430295999999</v>
      </c>
      <c r="K23" s="16">
        <f t="shared" si="5"/>
        <v>6.696428571428572</v>
      </c>
      <c r="L23" s="16">
        <f t="shared" si="6"/>
        <v>0.11513371021427288</v>
      </c>
      <c r="M23" s="19">
        <f t="shared" si="2"/>
        <v>0.0009030094918766501</v>
      </c>
      <c r="N23" s="23">
        <f t="shared" si="3"/>
        <v>5.400337487058823E-05</v>
      </c>
    </row>
    <row r="24" spans="1:14" ht="12.75">
      <c r="A24" s="14">
        <v>135</v>
      </c>
      <c r="B24" s="2">
        <v>0.02088087</v>
      </c>
      <c r="C24" s="2">
        <f t="shared" si="4"/>
        <v>0.0025800300000000005</v>
      </c>
      <c r="G24" s="17">
        <v>2.86404</v>
      </c>
      <c r="H24" s="15">
        <f t="shared" si="7"/>
        <v>0.017426466745239386</v>
      </c>
      <c r="I24">
        <f t="shared" si="0"/>
        <v>7.090336134453782</v>
      </c>
      <c r="J24" s="22">
        <f t="shared" si="1"/>
        <v>0.007389309121200002</v>
      </c>
      <c r="K24" s="16">
        <f t="shared" si="5"/>
        <v>7.090336134453782</v>
      </c>
      <c r="L24" s="16">
        <f t="shared" si="6"/>
        <v>0.12355950685962801</v>
      </c>
      <c r="M24" s="19">
        <f t="shared" si="2"/>
        <v>0.0009152556063676149</v>
      </c>
      <c r="N24" s="23">
        <f t="shared" si="3"/>
        <v>5.473562312000001E-05</v>
      </c>
    </row>
    <row r="25" spans="1:14" ht="12.75">
      <c r="A25" s="14">
        <v>142.5</v>
      </c>
      <c r="B25" s="2">
        <v>0.0210909</v>
      </c>
      <c r="C25" s="2">
        <f t="shared" si="4"/>
        <v>0.0027900600000000005</v>
      </c>
      <c r="G25" s="17">
        <v>2.83552</v>
      </c>
      <c r="H25" s="15">
        <f t="shared" si="7"/>
        <v>0.017675451248493054</v>
      </c>
      <c r="I25">
        <f t="shared" si="0"/>
        <v>7.484243697478992</v>
      </c>
      <c r="J25" s="22">
        <f t="shared" si="1"/>
        <v>0.0079112709312</v>
      </c>
      <c r="K25" s="16">
        <f t="shared" si="5"/>
        <v>7.484243697478992</v>
      </c>
      <c r="L25" s="16">
        <f t="shared" si="6"/>
        <v>0.1322873846066313</v>
      </c>
      <c r="M25" s="19">
        <f t="shared" si="2"/>
        <v>0.0009283325235553074</v>
      </c>
      <c r="N25" s="23">
        <f t="shared" si="3"/>
        <v>5.551769074526316E-05</v>
      </c>
    </row>
    <row r="26" spans="1:14" ht="12.75">
      <c r="A26" s="14">
        <v>150</v>
      </c>
      <c r="B26" s="2">
        <v>0.02131368</v>
      </c>
      <c r="C26" s="2">
        <f t="shared" si="4"/>
        <v>0.0030128400000000027</v>
      </c>
      <c r="G26" s="17">
        <v>2.80588</v>
      </c>
      <c r="H26" s="15">
        <f t="shared" si="7"/>
        <v>0.017942927922348476</v>
      </c>
      <c r="I26">
        <f t="shared" si="0"/>
        <v>7.878151260504202</v>
      </c>
      <c r="J26" s="22">
        <f t="shared" si="1"/>
        <v>0.008453667499200007</v>
      </c>
      <c r="K26" s="16">
        <f t="shared" si="5"/>
        <v>7.878151260504202</v>
      </c>
      <c r="L26" s="16">
        <f t="shared" si="6"/>
        <v>0.1413571002285857</v>
      </c>
      <c r="M26" s="19">
        <f t="shared" si="2"/>
        <v>0.0009423806681905713</v>
      </c>
      <c r="N26" s="23">
        <f t="shared" si="3"/>
        <v>5.635778332800005E-05</v>
      </c>
    </row>
    <row r="27" spans="7:8" ht="12.75">
      <c r="G27" t="s">
        <v>19</v>
      </c>
      <c r="H27" s="15">
        <f>AVERAGE(H7:H26)</f>
        <v>0.01607711425386411</v>
      </c>
    </row>
    <row r="28" ht="13.5" thickBot="1"/>
    <row r="29" spans="1:2" ht="13.5" thickBot="1">
      <c r="A29" s="5" t="s">
        <v>5</v>
      </c>
      <c r="B29" s="4">
        <v>19.04</v>
      </c>
    </row>
    <row r="30" spans="1:2" ht="12.75">
      <c r="A30" s="7"/>
      <c r="B30" s="8"/>
    </row>
    <row r="31" spans="1:2" ht="12.75">
      <c r="A31" s="7"/>
      <c r="B31" s="8"/>
    </row>
    <row r="32" spans="1:2" ht="12.75">
      <c r="A32" s="11"/>
      <c r="B32" s="8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A38" s="10"/>
    </row>
    <row r="39" spans="1:2" ht="12.75">
      <c r="A39" s="12"/>
      <c r="B39" s="12"/>
    </row>
  </sheetData>
  <sheetProtection/>
  <mergeCells count="2">
    <mergeCell ref="K3:L3"/>
    <mergeCell ref="A1:L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6384" width="11.421875" style="28" customWidth="1"/>
  </cols>
  <sheetData>
    <row r="1" ht="12.75">
      <c r="A1" s="27"/>
    </row>
    <row r="2" ht="12.75">
      <c r="A2" s="29" t="s">
        <v>22</v>
      </c>
    </row>
    <row r="3" ht="12.75">
      <c r="A3" s="30" t="s">
        <v>23</v>
      </c>
    </row>
    <row r="4" ht="12.75">
      <c r="A4" s="29"/>
    </row>
    <row r="5" ht="12.75">
      <c r="A5" s="29"/>
    </row>
    <row r="6" ht="12.75">
      <c r="A6" s="29"/>
    </row>
    <row r="7" ht="12.75">
      <c r="A7" s="29"/>
    </row>
    <row r="8" ht="12.75">
      <c r="A8" s="29"/>
    </row>
    <row r="9" ht="12.75">
      <c r="A9" s="29"/>
    </row>
    <row r="10" ht="12.75">
      <c r="A10" s="29"/>
    </row>
    <row r="11" ht="12.75">
      <c r="A11" s="29"/>
    </row>
    <row r="12" ht="12.75">
      <c r="A12" s="31" t="s">
        <v>24</v>
      </c>
    </row>
    <row r="13" ht="12.75">
      <c r="A13" s="31" t="s">
        <v>25</v>
      </c>
    </row>
    <row r="14" ht="12.75">
      <c r="A14" s="31" t="s">
        <v>26</v>
      </c>
    </row>
    <row r="15" ht="12.75">
      <c r="A15" s="31"/>
    </row>
    <row r="16" ht="12.75">
      <c r="A16" s="31" t="s">
        <v>27</v>
      </c>
    </row>
    <row r="17" ht="12.75">
      <c r="A17" s="31" t="s">
        <v>28</v>
      </c>
    </row>
    <row r="18" ht="12.75">
      <c r="A18" s="31" t="s">
        <v>29</v>
      </c>
    </row>
    <row r="19" ht="12.75">
      <c r="A19" s="31" t="s">
        <v>30</v>
      </c>
    </row>
    <row r="20" ht="12.75">
      <c r="A20" s="29"/>
    </row>
    <row r="21" ht="12.75">
      <c r="A21" s="32" t="s">
        <v>31</v>
      </c>
    </row>
    <row r="22" ht="12.75">
      <c r="A22" s="27"/>
    </row>
    <row r="23" ht="12.75">
      <c r="A23" s="30" t="s">
        <v>32</v>
      </c>
    </row>
    <row r="24" ht="12.75">
      <c r="A24" s="33" t="s">
        <v>33</v>
      </c>
    </row>
    <row r="25" ht="12.75">
      <c r="A25" s="30" t="s">
        <v>34</v>
      </c>
    </row>
    <row r="26" ht="12.75">
      <c r="A26" s="33" t="s">
        <v>35</v>
      </c>
    </row>
    <row r="27" ht="12.75">
      <c r="A27" s="34" t="s">
        <v>36</v>
      </c>
    </row>
    <row r="28" ht="12.75">
      <c r="A28" s="27"/>
    </row>
    <row r="29" ht="12.75">
      <c r="A29" s="27"/>
    </row>
  </sheetData>
  <sheetProtection/>
  <hyperlinks>
    <hyperlink ref="A21" r:id="rId1" display="http://www.gnu.org/licenses/gpl.html"/>
    <hyperlink ref="A24" r:id="rId2" display="https://doi.org/10.7910/DVN/WK9JD7"/>
    <hyperlink ref="A26" r:id="rId3" display="http://nbn-resolving.org/urn:nbn:de:gbv:18302-aero2006-05-24.011"/>
    <hyperlink ref="A27" r:id="rId4" display="http://doi.org/10.15488/4463"/>
  </hyperlinks>
  <printOptions/>
  <pageMargins left="0.7" right="0.7" top="0.787401575" bottom="0.7874015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Ahlefelder</dc:creator>
  <cp:keywords/>
  <dc:description/>
  <cp:lastModifiedBy>Dieter SCHOLZ</cp:lastModifiedBy>
  <dcterms:created xsi:type="dcterms:W3CDTF">2006-03-09T17:34:10Z</dcterms:created>
  <dcterms:modified xsi:type="dcterms:W3CDTF">2019-03-01T12:42:12Z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