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05" windowWidth="7530" windowHeight="4605" activeTab="0"/>
  </bookViews>
  <sheets>
    <sheet name="Tabelle1" sheetId="1" r:id="rId1"/>
    <sheet name="Tabelle2" sheetId="2" r:id="rId2"/>
    <sheet name="(c)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<sst xmlns="http://schemas.openxmlformats.org/spreadsheetml/2006/main" count="40" uniqueCount="37">
  <si>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SFC [kg/kN*s]</t>
  </si>
  <si>
    <t>delta-SFC [kg/kN*s]</t>
  </si>
  <si>
    <t>Tcr [kN]</t>
  </si>
  <si>
    <t>x</t>
  </si>
  <si>
    <t>Schub,Cruise</t>
  </si>
  <si>
    <t>T(t/o) [kN]=</t>
  </si>
  <si>
    <t>Zapfluftmassenstrom dividiert durch Schub, Takeoff</t>
  </si>
  <si>
    <t>Power Offtake</t>
  </si>
  <si>
    <t>Kraftstoffmassenstrom auf Grund Power Offtake</t>
  </si>
  <si>
    <t>m,str,P / T(t/o) [kg/s*kN]</t>
  </si>
  <si>
    <t>P [kW]</t>
  </si>
  <si>
    <t>m,str,fuel,P [kg/s]</t>
  </si>
  <si>
    <t>kp [kN/kW]</t>
  </si>
  <si>
    <t>Schub, Cruise</t>
  </si>
  <si>
    <t>(delta-SFC)/(SFC)</t>
  </si>
  <si>
    <t>P/T(t/o) [kW/kN]</t>
  </si>
  <si>
    <t>Werte fürs Diagramm (siehe "Tabelle2")</t>
  </si>
  <si>
    <t>kp beim three-spool-mixed-flow-turbofan</t>
  </si>
  <si>
    <t>(delta-SFC)/(SFC)/P</t>
  </si>
  <si>
    <t>m,str,fuel,P</t>
  </si>
  <si>
    <t>m,str,fuel,P/P</t>
  </si>
  <si>
    <t>kp* [kN/kW]</t>
  </si>
  <si>
    <t>This is free software: you can redistribute it and/or modify</t>
  </si>
  <si>
    <t>it under the terms of the GNU General Public License as published by</t>
  </si>
  <si>
    <t>the Free Software Foundation, License Version 3.</t>
  </si>
  <si>
    <t>The software is distributed in the hope that it will be useful,</t>
  </si>
  <si>
    <t>but WITHOUT ANY WARRANTY; without even the implied warranty of</t>
  </si>
  <si>
    <t>MERCHANTABILITY or FITNESS FOR A PARTICULAR PURPOSE.</t>
  </si>
  <si>
    <t>See the GNU General Public License for more details.</t>
  </si>
  <si>
    <t>http://www.gnu.org/licenses/gpl.html</t>
  </si>
  <si>
    <t>Dataset:</t>
  </si>
  <si>
    <t>Publication:</t>
  </si>
  <si>
    <t>Sebastian Ahlefelder</t>
  </si>
  <si>
    <t>Copyright © 2006</t>
  </si>
  <si>
    <t>https://doi.org/10.7910/DVN/WK9JD7</t>
  </si>
  <si>
    <t>http://nbn-resolving.org/urn:nbn:de:gbv:18302-aero2006-05-24.011</t>
  </si>
  <si>
    <t>http://doi.org/10.15488/4463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</si>
</sst>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00000"/>
    <numFmt numFmtId="166" formatCode="0.00000000"/>
    <numFmt numFmtId="167" formatCode="0.000000000"/>
    <numFmt numFmtId="168" formatCode="0.0"/>
    <numFmt numFmtId="169" formatCode="0.00000E+00"/>
    <numFmt numFmtId="170" formatCode="0.000"/>
    <numFmt numFmtId="171" formatCode="0.0000"/>
    <numFmt numFmtId="172" formatCode="0.0000000"/>
    <numFmt numFmtId="173" formatCode="0.000000"/>
    <numFmt numFmtId="174" formatCode="0.000E+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66" fontId="0" fillId="33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5" fillId="0" borderId="0" xfId="53" applyFont="1">
      <alignment/>
      <protection/>
    </xf>
    <xf numFmtId="0" fontId="45" fillId="0" borderId="0" xfId="53" applyFont="1" applyFill="1">
      <alignment/>
      <protection/>
    </xf>
    <xf numFmtId="0" fontId="46" fillId="0" borderId="0" xfId="53" applyFont="1">
      <alignment/>
      <protection/>
    </xf>
    <xf numFmtId="0" fontId="4" fillId="0" borderId="0" xfId="48" applyFont="1" applyFill="1" applyAlignment="1" applyProtection="1">
      <alignment/>
      <protection/>
    </xf>
    <xf numFmtId="0" fontId="4" fillId="0" borderId="0" xfId="48" applyAlignment="1" applyProtection="1">
      <alignment/>
      <protection/>
    </xf>
    <xf numFmtId="0" fontId="26" fillId="0" borderId="0" xfId="53" applyFont="1" applyFill="1">
      <alignment/>
      <protection/>
    </xf>
    <xf numFmtId="0" fontId="4" fillId="0" borderId="0" xfId="48" applyFont="1" applyAlignment="1" applyProtection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275"/>
          <c:y val="0.13375"/>
          <c:w val="0.82125"/>
          <c:h val="0.76125"/>
        </c:manualLayout>
      </c:layout>
      <c:lineChart>
        <c:grouping val="standard"/>
        <c:varyColors val="0"/>
        <c:ser>
          <c:idx val="0"/>
          <c:order val="0"/>
          <c:tx>
            <c:v>kP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Tabelle1!$K$6:$K$26</c:f>
              <c:numCache>
                <c:ptCount val="21"/>
                <c:pt idx="0">
                  <c:v>0</c:v>
                </c:pt>
                <c:pt idx="1">
                  <c:v>0.2974925626859328</c:v>
                </c:pt>
                <c:pt idx="2">
                  <c:v>0.5949851253718657</c:v>
                </c:pt>
                <c:pt idx="3">
                  <c:v>0.8924776880577985</c:v>
                </c:pt>
                <c:pt idx="4">
                  <c:v>1.1899702507437313</c:v>
                </c:pt>
                <c:pt idx="5">
                  <c:v>1.4874628134296641</c:v>
                </c:pt>
                <c:pt idx="6">
                  <c:v>1.784955376115597</c:v>
                </c:pt>
                <c:pt idx="7">
                  <c:v>2.08244793880153</c:v>
                </c:pt>
                <c:pt idx="8">
                  <c:v>2.3799405014874626</c:v>
                </c:pt>
                <c:pt idx="9">
                  <c:v>2.6774330641733957</c:v>
                </c:pt>
                <c:pt idx="10">
                  <c:v>2.9749256268593283</c:v>
                </c:pt>
                <c:pt idx="11">
                  <c:v>3.2724181895452613</c:v>
                </c:pt>
                <c:pt idx="12">
                  <c:v>3.569910752231194</c:v>
                </c:pt>
                <c:pt idx="13">
                  <c:v>3.867403314917127</c:v>
                </c:pt>
                <c:pt idx="14">
                  <c:v>4.16489587760306</c:v>
                </c:pt>
                <c:pt idx="15">
                  <c:v>4.462388440288993</c:v>
                </c:pt>
                <c:pt idx="16">
                  <c:v>4.759881002974925</c:v>
                </c:pt>
                <c:pt idx="17">
                  <c:v>5.057373565660858</c:v>
                </c:pt>
                <c:pt idx="18">
                  <c:v>5.354866128346791</c:v>
                </c:pt>
                <c:pt idx="19">
                  <c:v>5.652358691032724</c:v>
                </c:pt>
                <c:pt idx="20">
                  <c:v>5.9498512537186565</c:v>
                </c:pt>
              </c:numCache>
            </c:numRef>
          </c:cat>
          <c:val>
            <c:numRef>
              <c:f>Tabelle1!$L$6:$L$26</c:f>
              <c:numCache>
                <c:ptCount val="21"/>
                <c:pt idx="0">
                  <c:v>0</c:v>
                </c:pt>
                <c:pt idx="1">
                  <c:v>0.004037954586676124</c:v>
                </c:pt>
                <c:pt idx="2">
                  <c:v>0.008103811934155835</c:v>
                </c:pt>
                <c:pt idx="3">
                  <c:v>0.012197952813882786</c:v>
                </c:pt>
                <c:pt idx="4">
                  <c:v>0.01632071725954864</c:v>
                </c:pt>
                <c:pt idx="5">
                  <c:v>0.02047288348475435</c:v>
                </c:pt>
                <c:pt idx="6">
                  <c:v>0.024653749183066533</c:v>
                </c:pt>
                <c:pt idx="7">
                  <c:v>0.028864486825841473</c:v>
                </c:pt>
                <c:pt idx="8">
                  <c:v>0.033104797042986085</c:v>
                </c:pt>
                <c:pt idx="9">
                  <c:v>0.03737481971301048</c:v>
                </c:pt>
                <c:pt idx="10">
                  <c:v>0.041675572009920434</c:v>
                </c:pt>
                <c:pt idx="11">
                  <c:v>0.04600618296139568</c:v>
                </c:pt>
                <c:pt idx="12">
                  <c:v>0.05036802592646104</c:v>
                </c:pt>
                <c:pt idx="13">
                  <c:v>0.05476104912577567</c:v>
                </c:pt>
                <c:pt idx="14">
                  <c:v>0.059185604727074945</c:v>
                </c:pt>
                <c:pt idx="15">
                  <c:v>0.06364155357803578</c:v>
                </c:pt>
                <c:pt idx="16">
                  <c:v>0.06812958634711613</c:v>
                </c:pt>
                <c:pt idx="17">
                  <c:v>0.07264989494733938</c:v>
                </c:pt>
                <c:pt idx="18">
                  <c:v>0.07720304370106089</c:v>
                </c:pt>
                <c:pt idx="19">
                  <c:v>0.08178868686572517</c:v>
                </c:pt>
                <c:pt idx="20">
                  <c:v>0.08640810996218969</c:v>
                </c:pt>
              </c:numCache>
            </c:numRef>
          </c:val>
          <c:smooth val="0"/>
        </c:ser>
        <c:marker val="1"/>
        <c:axId val="65463726"/>
        <c:axId val="52302623"/>
      </c:lineChart>
      <c:catAx>
        <c:axId val="6546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P/T(t/o) in [kW/kN]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2623"/>
        <c:crosses val="autoZero"/>
        <c:auto val="1"/>
        <c:lblOffset val="100"/>
        <c:tickLblSkip val="2"/>
        <c:noMultiLvlLbl val="0"/>
      </c:catAx>
      <c:valAx>
        <c:axId val="5230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(delta-SFC)/(SFC)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4225"/>
          <c:w val="0.09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</xdr:row>
      <xdr:rowOff>85725</xdr:rowOff>
    </xdr:from>
    <xdr:to>
      <xdr:col>8</xdr:col>
      <xdr:colOff>704850</xdr:colOff>
      <xdr:row>26</xdr:row>
      <xdr:rowOff>76200</xdr:rowOff>
    </xdr:to>
    <xdr:graphicFrame>
      <xdr:nvGraphicFramePr>
        <xdr:cNvPr id="1" name="Chart 5"/>
        <xdr:cNvGraphicFramePr/>
      </xdr:nvGraphicFramePr>
      <xdr:xfrm>
        <a:off x="638175" y="571500"/>
        <a:ext cx="6162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57150</xdr:rowOff>
    </xdr:from>
    <xdr:to>
      <xdr:col>2</xdr:col>
      <xdr:colOff>476250</xdr:colOff>
      <xdr:row>9</xdr:row>
      <xdr:rowOff>57150</xdr:rowOff>
    </xdr:to>
    <xdr:pic>
      <xdr:nvPicPr>
        <xdr:cNvPr id="1" name="Picture 5" descr="gplv3-127x5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04850"/>
          <a:ext cx="1866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nu.org/licenses/gpl.html" TargetMode="External" /><Relationship Id="rId2" Type="http://schemas.openxmlformats.org/officeDocument/2006/relationships/hyperlink" Target="https://doi.org/10.7910/DVN/WK9JD7" TargetMode="External" /><Relationship Id="rId3" Type="http://schemas.openxmlformats.org/officeDocument/2006/relationships/hyperlink" Target="http://nbn-resolving.org/urn:nbn:de:gbv:18302-aero2006-05-24.011" TargetMode="External" /><Relationship Id="rId4" Type="http://schemas.openxmlformats.org/officeDocument/2006/relationships/hyperlink" Target="http://doi.org/10.15488/4463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0" bestFit="1" customWidth="1"/>
    <col min="2" max="2" width="13.00390625" style="0" bestFit="1" customWidth="1"/>
    <col min="3" max="3" width="17.7109375" style="0" bestFit="1" customWidth="1"/>
    <col min="4" max="4" width="12.140625" style="0" hidden="1" customWidth="1"/>
    <col min="5" max="5" width="19.7109375" style="0" hidden="1" customWidth="1"/>
    <col min="6" max="6" width="12.00390625" style="0" hidden="1" customWidth="1"/>
    <col min="7" max="7" width="12.7109375" style="0" bestFit="1" customWidth="1"/>
    <col min="8" max="8" width="12.421875" style="0" bestFit="1" customWidth="1"/>
    <col min="9" max="9" width="21.7109375" style="0" hidden="1" customWidth="1"/>
    <col min="10" max="10" width="11.57421875" style="0" bestFit="1" customWidth="1"/>
    <col min="11" max="11" width="19.00390625" style="0" bestFit="1" customWidth="1"/>
    <col min="12" max="12" width="15.8515625" style="0" bestFit="1" customWidth="1"/>
    <col min="13" max="13" width="17.8515625" style="0" bestFit="1" customWidth="1"/>
    <col min="14" max="14" width="12.421875" style="0" bestFit="1" customWidth="1"/>
  </cols>
  <sheetData>
    <row r="1" spans="1:12" ht="25.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9" ht="25.5">
      <c r="A2" s="13"/>
      <c r="B2" s="13"/>
      <c r="C2" s="13"/>
      <c r="D2" s="13"/>
      <c r="E2" s="13"/>
      <c r="F2" s="13"/>
      <c r="G2" s="13"/>
      <c r="H2" s="13"/>
      <c r="I2" s="13"/>
    </row>
    <row r="3" spans="1:12" ht="42.75" customHeight="1">
      <c r="A3" t="s">
        <v>7</v>
      </c>
      <c r="B3" t="s">
        <v>0</v>
      </c>
      <c r="C3" t="s">
        <v>1</v>
      </c>
      <c r="D3" t="s">
        <v>4</v>
      </c>
      <c r="E3" s="6" t="s">
        <v>8</v>
      </c>
      <c r="G3" t="s">
        <v>13</v>
      </c>
      <c r="I3" s="6" t="s">
        <v>6</v>
      </c>
      <c r="K3" s="28" t="s">
        <v>16</v>
      </c>
      <c r="L3" s="28"/>
    </row>
    <row r="5" spans="1:16" ht="12.75">
      <c r="A5" s="3" t="s">
        <v>10</v>
      </c>
      <c r="B5" s="3" t="s">
        <v>0</v>
      </c>
      <c r="C5" s="3" t="s">
        <v>1</v>
      </c>
      <c r="D5" s="3" t="s">
        <v>2</v>
      </c>
      <c r="E5" s="3" t="s">
        <v>11</v>
      </c>
      <c r="F5" s="3" t="s">
        <v>3</v>
      </c>
      <c r="G5" s="3" t="s">
        <v>2</v>
      </c>
      <c r="H5" s="3" t="s">
        <v>21</v>
      </c>
      <c r="I5" s="3" t="s">
        <v>9</v>
      </c>
      <c r="J5" s="3" t="s">
        <v>19</v>
      </c>
      <c r="K5" s="3" t="s">
        <v>15</v>
      </c>
      <c r="L5" s="3" t="s">
        <v>14</v>
      </c>
      <c r="M5" s="3" t="s">
        <v>18</v>
      </c>
      <c r="N5" s="3" t="s">
        <v>20</v>
      </c>
      <c r="P5" s="25" t="s">
        <v>12</v>
      </c>
    </row>
    <row r="6" spans="1:16" ht="12.75">
      <c r="A6" s="14">
        <v>0</v>
      </c>
      <c r="B6" s="2">
        <v>0.02004279</v>
      </c>
      <c r="C6" s="2">
        <f>B6-0.02004279</f>
        <v>0</v>
      </c>
      <c r="G6" s="1">
        <v>4.8032</v>
      </c>
      <c r="H6" s="15" t="e">
        <f>C6/B6*B$29/A6</f>
        <v>#DIV/0!</v>
      </c>
      <c r="I6">
        <f aca="true" t="shared" si="0" ref="I6:I26">A6/B$29</f>
        <v>0</v>
      </c>
      <c r="J6" s="21">
        <f aca="true" t="shared" si="1" ref="J6:J26">C6*G6</f>
        <v>0</v>
      </c>
      <c r="K6" s="16">
        <f>A6/B$29</f>
        <v>0</v>
      </c>
      <c r="L6" s="16">
        <f>C6/B6</f>
        <v>0</v>
      </c>
      <c r="M6" t="e">
        <f aca="true" t="shared" si="2" ref="M6:M26">L6/A6</f>
        <v>#DIV/0!</v>
      </c>
      <c r="N6" s="22" t="e">
        <f aca="true" t="shared" si="3" ref="N6:N26">J6/A6</f>
        <v>#DIV/0!</v>
      </c>
      <c r="P6" s="26"/>
    </row>
    <row r="7" spans="1:16" ht="12.75">
      <c r="A7" s="14">
        <v>7</v>
      </c>
      <c r="B7" s="2">
        <v>0.02012405</v>
      </c>
      <c r="C7" s="2">
        <f aca="true" t="shared" si="4" ref="C7:C26">B7-0.02004279</f>
        <v>8.125999999999967E-05</v>
      </c>
      <c r="G7" s="1">
        <v>4.78381</v>
      </c>
      <c r="H7" s="15">
        <f>C7/B7*B$29/A7</f>
        <v>0.013573295917784172</v>
      </c>
      <c r="I7">
        <f t="shared" si="0"/>
        <v>0.2974925626859328</v>
      </c>
      <c r="J7" s="21">
        <f t="shared" si="1"/>
        <v>0.0003887324005999984</v>
      </c>
      <c r="K7" s="16">
        <f aca="true" t="shared" si="5" ref="K7:K26">A7/B$29</f>
        <v>0.2974925626859328</v>
      </c>
      <c r="L7" s="16">
        <f aca="true" t="shared" si="6" ref="L7:L26">C7/B7</f>
        <v>0.004037954586676124</v>
      </c>
      <c r="M7" s="19">
        <f t="shared" si="2"/>
        <v>0.0005768506552394463</v>
      </c>
      <c r="N7" s="22">
        <f t="shared" si="3"/>
        <v>5.553320008571406E-05</v>
      </c>
      <c r="P7" s="27">
        <f>C7/B7/A7*$G$6</f>
        <v>0.002770729067246109</v>
      </c>
    </row>
    <row r="8" spans="1:16" ht="12.75">
      <c r="A8" s="14">
        <v>14</v>
      </c>
      <c r="B8" s="2">
        <v>0.02020654</v>
      </c>
      <c r="C8" s="2">
        <f t="shared" si="4"/>
        <v>0.00016374999999999723</v>
      </c>
      <c r="G8" s="1">
        <v>4.76428</v>
      </c>
      <c r="H8" s="15">
        <f aca="true" t="shared" si="7" ref="H8:H26">C8/B8*B$29/A8</f>
        <v>0.013620192486477629</v>
      </c>
      <c r="I8">
        <f t="shared" si="0"/>
        <v>0.5949851253718657</v>
      </c>
      <c r="J8" s="21">
        <f t="shared" si="1"/>
        <v>0.0007801508499999868</v>
      </c>
      <c r="K8" s="16">
        <f t="shared" si="5"/>
        <v>0.5949851253718657</v>
      </c>
      <c r="L8" s="16">
        <f t="shared" si="6"/>
        <v>0.008103811934155835</v>
      </c>
      <c r="M8" s="19">
        <f t="shared" si="2"/>
        <v>0.0005788437095825596</v>
      </c>
      <c r="N8" s="22">
        <f t="shared" si="3"/>
        <v>5.5725060714284775E-05</v>
      </c>
      <c r="P8" s="27">
        <f aca="true" t="shared" si="8" ref="P8:P20">C8/B8/A8*$G$6</f>
        <v>0.0027803021058669503</v>
      </c>
    </row>
    <row r="9" spans="1:16" ht="12.75">
      <c r="A9" s="14">
        <v>21</v>
      </c>
      <c r="B9" s="2">
        <v>0.02029029</v>
      </c>
      <c r="C9" s="2">
        <f t="shared" si="4"/>
        <v>0.0002474999999999977</v>
      </c>
      <c r="G9" s="1">
        <v>4.74461</v>
      </c>
      <c r="H9" s="17">
        <f t="shared" si="7"/>
        <v>0.013667515700507712</v>
      </c>
      <c r="I9">
        <f t="shared" si="0"/>
        <v>0.8924776880577985</v>
      </c>
      <c r="J9" s="21">
        <f t="shared" si="1"/>
        <v>0.001174290974999989</v>
      </c>
      <c r="K9" s="16">
        <f t="shared" si="5"/>
        <v>0.8924776880577985</v>
      </c>
      <c r="L9" s="16">
        <f t="shared" si="6"/>
        <v>0.012197952813882786</v>
      </c>
      <c r="M9" s="19">
        <f t="shared" si="2"/>
        <v>0.0005808548958991803</v>
      </c>
      <c r="N9" s="22">
        <f t="shared" si="3"/>
        <v>5.5918617857142336E-05</v>
      </c>
      <c r="P9" s="27">
        <f t="shared" si="8"/>
        <v>0.002789962235982943</v>
      </c>
    </row>
    <row r="10" spans="1:16" ht="12.75">
      <c r="A10" s="14">
        <v>28</v>
      </c>
      <c r="B10" s="2">
        <v>0.02037533</v>
      </c>
      <c r="C10" s="2">
        <f t="shared" si="4"/>
        <v>0.0003325399999999992</v>
      </c>
      <c r="D10" s="1"/>
      <c r="G10" s="1">
        <v>4.72481</v>
      </c>
      <c r="H10" s="15">
        <f>C10/B10*B$29/A10</f>
        <v>0.013715231325613557</v>
      </c>
      <c r="I10">
        <f t="shared" si="0"/>
        <v>1.1899702507437313</v>
      </c>
      <c r="J10" s="21">
        <f t="shared" si="1"/>
        <v>0.0015711883173999963</v>
      </c>
      <c r="K10" s="16">
        <f t="shared" si="5"/>
        <v>1.1899702507437313</v>
      </c>
      <c r="L10" s="16">
        <f t="shared" si="6"/>
        <v>0.01632071725954864</v>
      </c>
      <c r="M10" s="19">
        <f t="shared" si="2"/>
        <v>0.0005828827592695943</v>
      </c>
      <c r="N10" s="22">
        <f t="shared" si="3"/>
        <v>5.6113868478571295E-05</v>
      </c>
      <c r="P10" s="27">
        <f t="shared" si="8"/>
        <v>0.0027997024693237156</v>
      </c>
    </row>
    <row r="11" spans="1:16" ht="12.75">
      <c r="A11" s="14">
        <v>35</v>
      </c>
      <c r="B11" s="2">
        <v>0.0204617</v>
      </c>
      <c r="C11" s="2">
        <f t="shared" si="4"/>
        <v>0.00041890999999999803</v>
      </c>
      <c r="G11" s="1">
        <v>4.70487</v>
      </c>
      <c r="H11" s="15">
        <f t="shared" si="7"/>
        <v>0.01376362709703628</v>
      </c>
      <c r="I11">
        <f t="shared" si="0"/>
        <v>1.4874628134296641</v>
      </c>
      <c r="J11" s="21">
        <f t="shared" si="1"/>
        <v>0.0019709170916999905</v>
      </c>
      <c r="K11" s="16">
        <f t="shared" si="5"/>
        <v>1.4874628134296641</v>
      </c>
      <c r="L11" s="16">
        <f t="shared" si="6"/>
        <v>0.02047288348475435</v>
      </c>
      <c r="M11" s="19">
        <f t="shared" si="2"/>
        <v>0.0005849395281358385</v>
      </c>
      <c r="N11" s="22">
        <f t="shared" si="3"/>
        <v>5.631191690571401E-05</v>
      </c>
      <c r="P11" s="27">
        <f t="shared" si="8"/>
        <v>0.0028095815415420597</v>
      </c>
    </row>
    <row r="12" spans="1:16" ht="12.75">
      <c r="A12" s="14">
        <v>42</v>
      </c>
      <c r="B12" s="2">
        <v>0.02054941</v>
      </c>
      <c r="C12" s="2">
        <f t="shared" si="4"/>
        <v>0.0005066199999999993</v>
      </c>
      <c r="G12" s="1">
        <v>4.68478</v>
      </c>
      <c r="H12" s="15">
        <f t="shared" si="7"/>
        <v>0.013811969482798942</v>
      </c>
      <c r="I12">
        <f t="shared" si="0"/>
        <v>1.784955376115597</v>
      </c>
      <c r="J12" s="21">
        <f t="shared" si="1"/>
        <v>0.0023734032435999966</v>
      </c>
      <c r="K12" s="16">
        <f>A12/B$29</f>
        <v>1.784955376115597</v>
      </c>
      <c r="L12" s="16">
        <f t="shared" si="6"/>
        <v>0.024653749183066533</v>
      </c>
      <c r="M12" s="19">
        <f t="shared" si="2"/>
        <v>0.0005869940281682508</v>
      </c>
      <c r="N12" s="22">
        <f t="shared" si="3"/>
        <v>5.650960103809516E-05</v>
      </c>
      <c r="P12" s="27">
        <f t="shared" si="8"/>
        <v>0.0028194497160977426</v>
      </c>
    </row>
    <row r="13" spans="1:16" ht="12.75">
      <c r="A13" s="14">
        <v>49</v>
      </c>
      <c r="B13" s="2">
        <v>0.02063851</v>
      </c>
      <c r="C13" s="2">
        <f t="shared" si="4"/>
        <v>0.0005957199999999975</v>
      </c>
      <c r="G13" s="1">
        <v>4.66456</v>
      </c>
      <c r="H13" s="15">
        <f t="shared" si="7"/>
        <v>0.013860844388001017</v>
      </c>
      <c r="I13">
        <f t="shared" si="0"/>
        <v>2.08244793880153</v>
      </c>
      <c r="J13" s="21">
        <f t="shared" si="1"/>
        <v>0.002778771683199988</v>
      </c>
      <c r="K13" s="16">
        <f>A13/B$29</f>
        <v>2.08244793880153</v>
      </c>
      <c r="L13" s="16">
        <f>C13/B13</f>
        <v>0.028864486825841473</v>
      </c>
      <c r="M13" s="19">
        <f t="shared" si="2"/>
        <v>0.0005890711597110505</v>
      </c>
      <c r="N13" s="22">
        <f t="shared" si="3"/>
        <v>5.670962618775486E-05</v>
      </c>
      <c r="P13" s="27">
        <f t="shared" si="8"/>
        <v>0.002829426594324118</v>
      </c>
    </row>
    <row r="14" spans="1:16" ht="12.75">
      <c r="A14" s="14">
        <v>56</v>
      </c>
      <c r="B14" s="2">
        <v>0.02072902</v>
      </c>
      <c r="C14" s="2">
        <f t="shared" si="4"/>
        <v>0.0006862299999999995</v>
      </c>
      <c r="G14" s="1">
        <v>4.6442</v>
      </c>
      <c r="H14" s="15">
        <f t="shared" si="7"/>
        <v>0.01390992632895469</v>
      </c>
      <c r="I14">
        <f t="shared" si="0"/>
        <v>2.3799405014874626</v>
      </c>
      <c r="J14" s="21">
        <f t="shared" si="1"/>
        <v>0.0031869893659999976</v>
      </c>
      <c r="K14" s="16">
        <f t="shared" si="5"/>
        <v>2.3799405014874626</v>
      </c>
      <c r="L14" s="16">
        <f t="shared" si="6"/>
        <v>0.033104797042986085</v>
      </c>
      <c r="M14" s="19">
        <f t="shared" si="2"/>
        <v>0.0005911570900533229</v>
      </c>
      <c r="N14" s="22">
        <f t="shared" si="3"/>
        <v>5.69105243928571E-05</v>
      </c>
      <c r="P14" s="27">
        <f t="shared" si="8"/>
        <v>0.0028394457349441207</v>
      </c>
    </row>
    <row r="15" spans="1:16" ht="12.75">
      <c r="A15" s="14">
        <v>63</v>
      </c>
      <c r="B15" s="2">
        <v>0.02082097</v>
      </c>
      <c r="C15" s="2">
        <f t="shared" si="4"/>
        <v>0.0007781799999999998</v>
      </c>
      <c r="G15" s="1">
        <v>4.62368</v>
      </c>
      <c r="H15" s="15">
        <f t="shared" si="7"/>
        <v>0.013959198537256138</v>
      </c>
      <c r="I15">
        <f t="shared" si="0"/>
        <v>2.6774330641733957</v>
      </c>
      <c r="J15" s="21">
        <f t="shared" si="1"/>
        <v>0.0035980553023999993</v>
      </c>
      <c r="K15" s="16">
        <f t="shared" si="5"/>
        <v>2.6774330641733957</v>
      </c>
      <c r="L15" s="16">
        <f t="shared" si="6"/>
        <v>0.03737481971301048</v>
      </c>
      <c r="M15" s="19">
        <f t="shared" si="2"/>
        <v>0.0005932511065557219</v>
      </c>
      <c r="N15" s="22">
        <f t="shared" si="3"/>
        <v>5.7111988926984115E-05</v>
      </c>
      <c r="P15" s="27">
        <f t="shared" si="8"/>
        <v>0.0028495037150084433</v>
      </c>
    </row>
    <row r="16" spans="1:16" ht="12.75">
      <c r="A16" s="14">
        <v>70</v>
      </c>
      <c r="B16" s="2">
        <v>0.02091441</v>
      </c>
      <c r="C16" s="2">
        <f t="shared" si="4"/>
        <v>0.00087162</v>
      </c>
      <c r="G16" s="1">
        <v>4.60303</v>
      </c>
      <c r="H16" s="18">
        <f t="shared" si="7"/>
        <v>0.01400894584847754</v>
      </c>
      <c r="I16">
        <f t="shared" si="0"/>
        <v>2.9749256268593283</v>
      </c>
      <c r="J16" s="21">
        <f t="shared" si="1"/>
        <v>0.0040120930086000005</v>
      </c>
      <c r="K16" s="16">
        <f t="shared" si="5"/>
        <v>2.9749256268593283</v>
      </c>
      <c r="L16" s="16">
        <f t="shared" si="6"/>
        <v>0.041675572009920434</v>
      </c>
      <c r="M16" s="19">
        <f t="shared" si="2"/>
        <v>0.0005953653144274348</v>
      </c>
      <c r="N16" s="22">
        <f t="shared" si="3"/>
        <v>5.731561440857143E-05</v>
      </c>
      <c r="P16" s="27">
        <f t="shared" si="8"/>
        <v>0.002859658678257855</v>
      </c>
    </row>
    <row r="17" spans="1:16" ht="12.75">
      <c r="A17" s="14">
        <v>77</v>
      </c>
      <c r="B17" s="2">
        <v>0.02100935</v>
      </c>
      <c r="C17" s="2">
        <f t="shared" si="4"/>
        <v>0.0009665599999999983</v>
      </c>
      <c r="G17" s="1">
        <v>4.58223</v>
      </c>
      <c r="H17" s="15">
        <f t="shared" si="7"/>
        <v>0.014058772533527797</v>
      </c>
      <c r="I17">
        <f t="shared" si="0"/>
        <v>3.2724181895452613</v>
      </c>
      <c r="J17" s="21">
        <f t="shared" si="1"/>
        <v>0.004429000228799992</v>
      </c>
      <c r="K17" s="16">
        <f t="shared" si="5"/>
        <v>3.2724181895452613</v>
      </c>
      <c r="L17" s="16">
        <f t="shared" si="6"/>
        <v>0.04600618296139568</v>
      </c>
      <c r="M17" s="19">
        <f t="shared" si="2"/>
        <v>0.0005974828956025412</v>
      </c>
      <c r="N17" s="22">
        <f t="shared" si="3"/>
        <v>5.751948349090899E-05</v>
      </c>
      <c r="P17" s="27">
        <f t="shared" si="8"/>
        <v>0.002869829844158126</v>
      </c>
    </row>
    <row r="18" spans="1:16" ht="12.75">
      <c r="A18" s="14">
        <v>84</v>
      </c>
      <c r="B18" s="2">
        <v>0.02110585</v>
      </c>
      <c r="C18" s="2">
        <f t="shared" si="4"/>
        <v>0.0010630599999999976</v>
      </c>
      <c r="G18" s="1">
        <v>4.56127</v>
      </c>
      <c r="H18" s="15">
        <f t="shared" si="7"/>
        <v>0.014109043452971764</v>
      </c>
      <c r="I18">
        <f t="shared" si="0"/>
        <v>3.569910752231194</v>
      </c>
      <c r="J18" s="21">
        <f t="shared" si="1"/>
        <v>0.00484890368619999</v>
      </c>
      <c r="K18" s="16">
        <f t="shared" si="5"/>
        <v>3.569910752231194</v>
      </c>
      <c r="L18" s="16">
        <f t="shared" si="6"/>
        <v>0.05036802592646104</v>
      </c>
      <c r="M18" s="19">
        <f t="shared" si="2"/>
        <v>0.0005996193562673933</v>
      </c>
      <c r="N18" s="22">
        <f t="shared" si="3"/>
        <v>5.772504388333321E-05</v>
      </c>
      <c r="P18" s="27">
        <f t="shared" si="8"/>
        <v>0.002880091692023544</v>
      </c>
    </row>
    <row r="19" spans="1:16" ht="12.75">
      <c r="A19" s="14">
        <v>91</v>
      </c>
      <c r="B19" s="2">
        <v>0.02120394</v>
      </c>
      <c r="C19" s="2">
        <f t="shared" si="4"/>
        <v>0.0011611499999999997</v>
      </c>
      <c r="G19" s="1">
        <v>4.54017</v>
      </c>
      <c r="H19" s="15">
        <f t="shared" si="7"/>
        <v>0.014159642702521994</v>
      </c>
      <c r="I19">
        <f t="shared" si="0"/>
        <v>3.867403314917127</v>
      </c>
      <c r="J19" s="21">
        <f t="shared" si="1"/>
        <v>0.005271818395499998</v>
      </c>
      <c r="K19" s="16">
        <f t="shared" si="5"/>
        <v>3.867403314917127</v>
      </c>
      <c r="L19" s="16">
        <f t="shared" si="6"/>
        <v>0.05476104912577567</v>
      </c>
      <c r="M19" s="19">
        <f t="shared" si="2"/>
        <v>0.0006017697706129194</v>
      </c>
      <c r="N19" s="22">
        <f t="shared" si="3"/>
        <v>5.793207028021976E-05</v>
      </c>
      <c r="P19" s="27">
        <f t="shared" si="8"/>
        <v>0.002890420562207975</v>
      </c>
    </row>
    <row r="20" spans="1:16" ht="12.75">
      <c r="A20" s="14">
        <v>98</v>
      </c>
      <c r="B20" s="2">
        <v>0.02130366</v>
      </c>
      <c r="C20" s="2">
        <f t="shared" si="4"/>
        <v>0.0012608699999999973</v>
      </c>
      <c r="G20" s="1">
        <v>4.51892</v>
      </c>
      <c r="H20" s="15">
        <f t="shared" si="7"/>
        <v>0.014210584481919118</v>
      </c>
      <c r="I20">
        <f t="shared" si="0"/>
        <v>4.16489587760306</v>
      </c>
      <c r="J20" s="21">
        <f t="shared" si="1"/>
        <v>0.005697770660399987</v>
      </c>
      <c r="K20" s="16">
        <f t="shared" si="5"/>
        <v>4.16489587760306</v>
      </c>
      <c r="L20" s="16">
        <f t="shared" si="6"/>
        <v>0.059185604727074945</v>
      </c>
      <c r="M20" s="20">
        <f t="shared" si="2"/>
        <v>0.0006039347421130096</v>
      </c>
      <c r="N20" s="23">
        <f t="shared" si="3"/>
        <v>5.8140516942857006E-05</v>
      </c>
      <c r="P20" s="27">
        <f t="shared" si="8"/>
        <v>0.0029008193533172077</v>
      </c>
    </row>
    <row r="21" spans="1:16" ht="12.75">
      <c r="A21" s="14">
        <v>105</v>
      </c>
      <c r="B21" s="2">
        <v>0.02140504</v>
      </c>
      <c r="C21" s="2">
        <f t="shared" si="4"/>
        <v>0.0013622499999999989</v>
      </c>
      <c r="G21" s="1">
        <v>4.49752</v>
      </c>
      <c r="H21" s="15">
        <f t="shared" si="7"/>
        <v>0.01426176910182078</v>
      </c>
      <c r="I21">
        <f t="shared" si="0"/>
        <v>4.462388440288993</v>
      </c>
      <c r="J21" s="21">
        <f t="shared" si="1"/>
        <v>0.006126746619999995</v>
      </c>
      <c r="K21" s="16">
        <f t="shared" si="5"/>
        <v>4.462388440288993</v>
      </c>
      <c r="L21" s="16">
        <f t="shared" si="6"/>
        <v>0.06364155357803578</v>
      </c>
      <c r="M21" s="19">
        <f t="shared" si="2"/>
        <v>0.0006061100340765312</v>
      </c>
      <c r="N21" s="22">
        <f t="shared" si="3"/>
        <v>5.834996780952376E-05</v>
      </c>
      <c r="P21" s="27">
        <f>C21/B21/A21*$G$6</f>
        <v>0.002911267715676395</v>
      </c>
    </row>
    <row r="22" spans="1:16" ht="12.75">
      <c r="A22" s="14">
        <v>112</v>
      </c>
      <c r="B22" s="2">
        <v>0.02150813</v>
      </c>
      <c r="C22" s="2">
        <f t="shared" si="4"/>
        <v>0.001465339999999999</v>
      </c>
      <c r="G22" s="1">
        <v>4.47596</v>
      </c>
      <c r="H22" s="15">
        <f t="shared" si="7"/>
        <v>0.014313296131675382</v>
      </c>
      <c r="I22">
        <f t="shared" si="0"/>
        <v>4.759881002974925</v>
      </c>
      <c r="J22" s="21">
        <f t="shared" si="1"/>
        <v>0.006558803226399995</v>
      </c>
      <c r="K22" s="16">
        <f t="shared" si="5"/>
        <v>4.759881002974925</v>
      </c>
      <c r="L22" s="16">
        <f t="shared" si="6"/>
        <v>0.06812958634711613</v>
      </c>
      <c r="M22" s="19">
        <f t="shared" si="2"/>
        <v>0.0006082998780992512</v>
      </c>
      <c r="N22" s="22">
        <f t="shared" si="3"/>
        <v>5.85607430928571E-05</v>
      </c>
      <c r="P22" s="27">
        <f>C22/B22/A22*$G$6</f>
        <v>0.0029217859744863233</v>
      </c>
    </row>
    <row r="23" spans="1:16" ht="12.75">
      <c r="A23" s="14">
        <v>119</v>
      </c>
      <c r="B23" s="2">
        <v>0.02161297</v>
      </c>
      <c r="C23" s="2">
        <f t="shared" si="4"/>
        <v>0.0015701799999999974</v>
      </c>
      <c r="G23" s="1">
        <v>4.45425</v>
      </c>
      <c r="H23" s="15">
        <f t="shared" si="7"/>
        <v>0.014365143093368872</v>
      </c>
      <c r="I23">
        <f t="shared" si="0"/>
        <v>5.057373565660858</v>
      </c>
      <c r="J23" s="21">
        <f t="shared" si="1"/>
        <v>0.006993974264999988</v>
      </c>
      <c r="K23" s="16">
        <f t="shared" si="5"/>
        <v>5.057373565660858</v>
      </c>
      <c r="L23" s="16">
        <f t="shared" si="6"/>
        <v>0.07264989494733938</v>
      </c>
      <c r="M23" s="19">
        <f t="shared" si="2"/>
        <v>0.0006105033188852049</v>
      </c>
      <c r="N23" s="22">
        <f t="shared" si="3"/>
        <v>5.8772892983193174E-05</v>
      </c>
      <c r="P23" s="27">
        <f>C23/B23/A23*$G$6</f>
        <v>0.002932369541269416</v>
      </c>
    </row>
    <row r="24" spans="1:16" ht="12.75">
      <c r="A24" s="14">
        <v>126</v>
      </c>
      <c r="B24" s="2">
        <v>0.02171961</v>
      </c>
      <c r="C24" s="2">
        <f t="shared" si="4"/>
        <v>0.001676819999999999</v>
      </c>
      <c r="G24" s="1">
        <v>4.43238</v>
      </c>
      <c r="H24" s="15">
        <f t="shared" si="7"/>
        <v>0.014417362049888595</v>
      </c>
      <c r="I24">
        <f t="shared" si="0"/>
        <v>5.354866128346791</v>
      </c>
      <c r="J24" s="21">
        <f t="shared" si="1"/>
        <v>0.007432303431599996</v>
      </c>
      <c r="K24" s="16">
        <f t="shared" si="5"/>
        <v>5.354866128346791</v>
      </c>
      <c r="L24" s="16">
        <f t="shared" si="6"/>
        <v>0.07720304370106089</v>
      </c>
      <c r="M24" s="19">
        <f t="shared" si="2"/>
        <v>0.0006127225690560388</v>
      </c>
      <c r="N24" s="22">
        <f t="shared" si="3"/>
        <v>5.8986535171428536E-05</v>
      </c>
      <c r="P24" s="27">
        <f>C24/B24/A24*$G$6</f>
        <v>0.002943029043689966</v>
      </c>
    </row>
    <row r="25" spans="1:16" ht="12.75">
      <c r="A25" s="14">
        <v>133</v>
      </c>
      <c r="B25" s="2">
        <v>0.02182808</v>
      </c>
      <c r="C25" s="2">
        <f t="shared" si="4"/>
        <v>0.0017852899999999984</v>
      </c>
      <c r="G25" s="1">
        <v>4.41035</v>
      </c>
      <c r="H25" s="15">
        <f t="shared" si="7"/>
        <v>0.014469833097372282</v>
      </c>
      <c r="I25">
        <f t="shared" si="0"/>
        <v>5.652358691032724</v>
      </c>
      <c r="J25" s="21">
        <f t="shared" si="1"/>
        <v>0.007873753751499993</v>
      </c>
      <c r="K25" s="16">
        <f t="shared" si="5"/>
        <v>5.652358691032724</v>
      </c>
      <c r="L25" s="16">
        <f t="shared" si="6"/>
        <v>0.08178868686572517</v>
      </c>
      <c r="M25" s="19">
        <f t="shared" si="2"/>
        <v>0.0006149525328250013</v>
      </c>
      <c r="N25" s="22">
        <f t="shared" si="3"/>
        <v>5.920115602631574E-05</v>
      </c>
      <c r="P25" s="27">
        <f>C25/B25/A25*$G$6</f>
        <v>0.002953740005665047</v>
      </c>
    </row>
    <row r="26" spans="1:16" ht="12.75">
      <c r="A26" s="14">
        <v>140</v>
      </c>
      <c r="B26" s="2">
        <v>0.02193845</v>
      </c>
      <c r="C26" s="2">
        <f t="shared" si="4"/>
        <v>0.0018956600000000004</v>
      </c>
      <c r="G26" s="1">
        <v>4.38817</v>
      </c>
      <c r="H26" s="15">
        <f t="shared" si="7"/>
        <v>0.014522734481502311</v>
      </c>
      <c r="I26">
        <f t="shared" si="0"/>
        <v>5.9498512537186565</v>
      </c>
      <c r="J26" s="21">
        <f t="shared" si="1"/>
        <v>0.008318478342200002</v>
      </c>
      <c r="K26" s="16">
        <f t="shared" si="5"/>
        <v>5.9498512537186565</v>
      </c>
      <c r="L26" s="16">
        <f t="shared" si="6"/>
        <v>0.08640810996218969</v>
      </c>
      <c r="M26" s="19">
        <f t="shared" si="2"/>
        <v>0.000617200785444212</v>
      </c>
      <c r="N26" s="22">
        <f t="shared" si="3"/>
        <v>5.9417702444285726E-05</v>
      </c>
      <c r="P26" s="24">
        <f>C26/B26/A26*$G$6</f>
        <v>0.0029645388126456392</v>
      </c>
    </row>
    <row r="27" spans="2:12" ht="12.75">
      <c r="B27" s="2"/>
      <c r="C27" s="2"/>
      <c r="L27" s="16"/>
    </row>
    <row r="28" spans="2:12" ht="13.5" thickBot="1">
      <c r="B28" s="2"/>
      <c r="C28" s="2"/>
      <c r="L28" s="16"/>
    </row>
    <row r="29" spans="1:2" ht="13.5" thickBot="1">
      <c r="A29" s="5" t="s">
        <v>5</v>
      </c>
      <c r="B29" s="4">
        <v>23.53</v>
      </c>
    </row>
    <row r="30" spans="1:2" ht="12.75">
      <c r="A30" s="7"/>
      <c r="B30" s="8"/>
    </row>
    <row r="31" spans="1:2" ht="12.75">
      <c r="A31" s="7"/>
      <c r="B31" s="8"/>
    </row>
    <row r="32" spans="1:2" ht="12.75">
      <c r="A32" s="11"/>
      <c r="B32" s="8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A38" s="10"/>
    </row>
    <row r="39" spans="1:2" ht="12.75">
      <c r="A39" s="12"/>
      <c r="B39" s="12"/>
    </row>
  </sheetData>
  <sheetProtection/>
  <mergeCells count="2">
    <mergeCell ref="K3:L3"/>
    <mergeCell ref="A1:L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B33" sqref="B33"/>
    </sheetView>
  </sheetViews>
  <sheetFormatPr defaultColWidth="11.421875" defaultRowHeight="12.75"/>
  <sheetData>
    <row r="1" ht="12.75">
      <c r="A1" s="30"/>
    </row>
    <row r="2" ht="12.75">
      <c r="A2" s="31" t="s">
        <v>33</v>
      </c>
    </row>
    <row r="3" ht="12.75">
      <c r="A3" s="32" t="s">
        <v>32</v>
      </c>
    </row>
    <row r="4" ht="12.75">
      <c r="A4" s="31"/>
    </row>
    <row r="5" ht="12.75">
      <c r="A5" s="31"/>
    </row>
    <row r="6" ht="12.75">
      <c r="A6" s="31"/>
    </row>
    <row r="7" ht="12.75">
      <c r="A7" s="31"/>
    </row>
    <row r="8" ht="12.75">
      <c r="A8" s="31"/>
    </row>
    <row r="9" ht="12.75">
      <c r="A9" s="31"/>
    </row>
    <row r="10" ht="12.75">
      <c r="A10" s="31"/>
    </row>
    <row r="11" ht="12.75">
      <c r="A11" s="31"/>
    </row>
    <row r="12" ht="12.75">
      <c r="A12" s="35" t="s">
        <v>22</v>
      </c>
    </row>
    <row r="13" ht="12.75">
      <c r="A13" s="35" t="s">
        <v>23</v>
      </c>
    </row>
    <row r="14" ht="12.75">
      <c r="A14" s="35" t="s">
        <v>24</v>
      </c>
    </row>
    <row r="15" ht="12.75">
      <c r="A15" s="35"/>
    </row>
    <row r="16" ht="12.75">
      <c r="A16" s="35" t="s">
        <v>25</v>
      </c>
    </row>
    <row r="17" ht="12.75">
      <c r="A17" s="35" t="s">
        <v>26</v>
      </c>
    </row>
    <row r="18" ht="12.75">
      <c r="A18" s="35" t="s">
        <v>27</v>
      </c>
    </row>
    <row r="19" ht="12.75">
      <c r="A19" s="35" t="s">
        <v>28</v>
      </c>
    </row>
    <row r="20" ht="12.75">
      <c r="A20" s="31"/>
    </row>
    <row r="21" ht="12.75">
      <c r="A21" s="33" t="s">
        <v>29</v>
      </c>
    </row>
    <row r="22" ht="12.75">
      <c r="A22" s="30"/>
    </row>
    <row r="23" ht="12.75">
      <c r="A23" s="32" t="s">
        <v>30</v>
      </c>
    </row>
    <row r="24" ht="12.75">
      <c r="A24" s="36" t="s">
        <v>34</v>
      </c>
    </row>
    <row r="25" ht="12.75">
      <c r="A25" s="32" t="s">
        <v>31</v>
      </c>
    </row>
    <row r="26" ht="12.75">
      <c r="A26" s="36" t="s">
        <v>35</v>
      </c>
    </row>
    <row r="27" ht="12.75">
      <c r="A27" s="34" t="s">
        <v>36</v>
      </c>
    </row>
    <row r="28" ht="12.75">
      <c r="A28" s="30"/>
    </row>
    <row r="29" ht="12.75">
      <c r="A29" s="30"/>
    </row>
  </sheetData>
  <sheetProtection/>
  <hyperlinks>
    <hyperlink ref="A21" r:id="rId1" display="http://www.gnu.org/licenses/gpl.html"/>
    <hyperlink ref="A24" r:id="rId2" display="https://doi.org/10.7910/DVN/WK9JD7"/>
    <hyperlink ref="A26" r:id="rId3" display="http://nbn-resolving.org/urn:nbn:de:gbv:18302-aero2006-05-24.011"/>
    <hyperlink ref="A27" r:id="rId4" display="http://doi.org/10.15488/4463"/>
  </hyperlinks>
  <printOptions/>
  <pageMargins left="0.7" right="0.7" top="0.787401575" bottom="0.7874015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Ahlefelder</dc:creator>
  <cp:keywords/>
  <dc:description/>
  <cp:lastModifiedBy>Dieter SCHOLZ</cp:lastModifiedBy>
  <dcterms:created xsi:type="dcterms:W3CDTF">2006-03-09T17:34:10Z</dcterms:created>
  <dcterms:modified xsi:type="dcterms:W3CDTF">2019-03-01T12:42:41Z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