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style8.xml" ContentType="application/vnd.ms-office.chartsty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charts/style6.xml" ContentType="application/vnd.ms-office.chartstyle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style4.xml" ContentType="application/vnd.ms-office.chartstyle+xml"/>
  <Default Extension="rels" ContentType="application/vnd.openxmlformats-package.relationships+xml"/>
  <Default Extension="wmf" ContentType="image/x-wmf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style2.xml" ContentType="application/vnd.ms-office.chartstyle+xml"/>
  <Override PartName="/xl/charts/colors9.xml" ContentType="application/vnd.ms-office.chartcolorstyle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charts/style12.xml" ContentType="application/vnd.ms-office.chartstyle+xml"/>
  <Override PartName="/xl/charts/colors11.xml" ContentType="application/vnd.ms-office.chartcolorstyle+xml"/>
  <Override PartName="/xl/charts/colors7.xml" ContentType="application/vnd.ms-office.chartcolorstyle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charts/colors4.xml" ContentType="application/vnd.ms-office.chartcolorstyle+xml"/>
  <Override PartName="/xl/charts/colors5.xml" ContentType="application/vnd.ms-office.chartcolorstyle+xml"/>
  <Override PartName="/xl/charts/colors10.xml" ContentType="application/vnd.ms-office.chartcolorstyle+xml"/>
  <Override PartName="/xl/charts/style10.xml" ContentType="application/vnd.ms-office.chartstyle+xml"/>
  <Override PartName="/xl/charts/style11.xml" ContentType="application/vnd.ms-office.chartstyle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/colors2.xml" ContentType="application/vnd.ms-office.chartcolorstyle+xml"/>
  <Override PartName="/xl/charts/colors3.xml" ContentType="application/vnd.ms-office.chartcolorstyl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olors1.xml" ContentType="application/vnd.ms-office.chartcolorstyle+xml"/>
  <Override PartName="/docProps/core.xml" ContentType="application/vnd.openxmlformats-package.core-properties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Default Extension="png" ContentType="image/png"/>
  <Override PartName="/xl/charts/style9.xml" ContentType="application/vnd.ms-office.chartstyl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style7.xml" ContentType="application/vnd.ms-office.chartsty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style5.xml" ContentType="application/vnd.ms-office.chartsty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olors8.xml" ContentType="application/vnd.ms-office.chartcolorstyle+xml"/>
  <Override PartName="/xl/charts/style3.xml" ContentType="application/vnd.ms-office.chartstyle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olors6.xml" ContentType="application/vnd.ms-office.chartcolorstyle+xml"/>
  <Override PartName="/xl/charts/colors12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0" yWindow="465" windowWidth="19440" windowHeight="15600"/>
  </bookViews>
  <sheets>
    <sheet name="Basic Primary Scenario P0" sheetId="1" r:id="rId1"/>
    <sheet name="P1A" sheetId="12" r:id="rId2"/>
    <sheet name="P1B" sheetId="13" r:id="rId3"/>
    <sheet name="P1C" sheetId="15" r:id="rId4"/>
    <sheet name="P2" sheetId="4" r:id="rId5"/>
    <sheet name="P3A" sheetId="10" r:id="rId6"/>
    <sheet name="P3B" sheetId="9" r:id="rId7"/>
    <sheet name="P4" sheetId="11" r:id="rId8"/>
    <sheet name="P5A" sheetId="5" r:id="rId9"/>
    <sheet name="P5B" sheetId="6" r:id="rId10"/>
    <sheet name="P6A" sheetId="7" r:id="rId11"/>
    <sheet name="P6B" sheetId="8" r:id="rId12"/>
    <sheet name="(c)" sheetId="16" r:id="rId13"/>
  </sheet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9" i="10"/>
  <c r="D39" i="9"/>
  <c r="D39" i="11"/>
  <c r="D39" i="5"/>
  <c r="D39" i="6"/>
  <c r="D39" i="7"/>
  <c r="D39" i="8"/>
  <c r="E39"/>
  <c r="E39" i="7"/>
  <c r="E39" i="6"/>
  <c r="E39" i="5"/>
  <c r="E39" i="11"/>
  <c r="E39" i="9"/>
  <c r="E39" i="10"/>
  <c r="D39" i="4"/>
  <c r="E39"/>
  <c r="D39" i="15"/>
  <c r="E39"/>
  <c r="D39" i="13"/>
  <c r="E39"/>
  <c r="D39" i="12"/>
  <c r="E39"/>
  <c r="D39" i="1"/>
  <c r="E39"/>
  <c r="H27" i="15" l="1"/>
  <c r="G27"/>
  <c r="H28"/>
  <c r="F28"/>
  <c r="F34" s="1"/>
  <c r="B40"/>
  <c r="D40" s="1"/>
  <c r="B35"/>
  <c r="C39" s="1"/>
  <c r="I34"/>
  <c r="G34"/>
  <c r="E34"/>
  <c r="B34"/>
  <c r="G33"/>
  <c r="F32"/>
  <c r="H34"/>
  <c r="D26"/>
  <c r="D34" s="1"/>
  <c r="D25"/>
  <c r="B25"/>
  <c r="I20"/>
  <c r="I33" s="1"/>
  <c r="H20"/>
  <c r="H33" s="1"/>
  <c r="G20"/>
  <c r="F20"/>
  <c r="F33" s="1"/>
  <c r="E20"/>
  <c r="E33" s="1"/>
  <c r="D20"/>
  <c r="D33" s="1"/>
  <c r="B20"/>
  <c r="B33" s="1"/>
  <c r="I13"/>
  <c r="I32" s="1"/>
  <c r="H13"/>
  <c r="H32" s="1"/>
  <c r="G13"/>
  <c r="G32" s="1"/>
  <c r="F13"/>
  <c r="E13"/>
  <c r="E32" s="1"/>
  <c r="D13"/>
  <c r="D32" s="1"/>
  <c r="B13"/>
  <c r="B32" s="1"/>
  <c r="B36" l="1"/>
  <c r="C40"/>
  <c r="E40" s="1"/>
  <c r="B41"/>
  <c r="D41" s="1"/>
  <c r="D25" i="12"/>
  <c r="H27"/>
  <c r="D25" i="1"/>
  <c r="H27"/>
  <c r="H27" i="7"/>
  <c r="D25"/>
  <c r="D25" i="6"/>
  <c r="H27"/>
  <c r="H27" i="5"/>
  <c r="D25"/>
  <c r="H27" i="11"/>
  <c r="D25"/>
  <c r="D25" i="9"/>
  <c r="H27"/>
  <c r="H27" i="10"/>
  <c r="D25"/>
  <c r="H27" i="4"/>
  <c r="D25"/>
  <c r="B25"/>
  <c r="H27" i="13"/>
  <c r="D25"/>
  <c r="D25" i="8"/>
  <c r="H27"/>
  <c r="B42" i="15" l="1"/>
  <c r="D42" s="1"/>
  <c r="C41"/>
  <c r="E41" s="1"/>
  <c r="I20" i="4"/>
  <c r="H20"/>
  <c r="G20"/>
  <c r="F20"/>
  <c r="E20"/>
  <c r="D20"/>
  <c r="B20"/>
  <c r="I20" i="7"/>
  <c r="H20"/>
  <c r="G20"/>
  <c r="F20"/>
  <c r="E20"/>
  <c r="D20"/>
  <c r="B20"/>
  <c r="I20" i="8"/>
  <c r="H20"/>
  <c r="G20"/>
  <c r="F20"/>
  <c r="E20"/>
  <c r="D20"/>
  <c r="B20"/>
  <c r="I20" i="6"/>
  <c r="H20"/>
  <c r="G20"/>
  <c r="F20"/>
  <c r="E20"/>
  <c r="D20"/>
  <c r="B20"/>
  <c r="I20" i="5"/>
  <c r="H20"/>
  <c r="G20"/>
  <c r="F20"/>
  <c r="E20"/>
  <c r="D20"/>
  <c r="B20"/>
  <c r="I20" i="11"/>
  <c r="H20"/>
  <c r="G20"/>
  <c r="F20"/>
  <c r="E20"/>
  <c r="D20"/>
  <c r="B20"/>
  <c r="I20" i="9"/>
  <c r="H20"/>
  <c r="G20"/>
  <c r="F20"/>
  <c r="E20"/>
  <c r="D20"/>
  <c r="B20"/>
  <c r="I20" i="10"/>
  <c r="H20"/>
  <c r="G20"/>
  <c r="F20"/>
  <c r="E20"/>
  <c r="D20"/>
  <c r="B20"/>
  <c r="I20" i="13"/>
  <c r="H20"/>
  <c r="G20"/>
  <c r="F20"/>
  <c r="E20"/>
  <c r="D20"/>
  <c r="B20"/>
  <c r="I20" i="12"/>
  <c r="H20"/>
  <c r="G20"/>
  <c r="F20"/>
  <c r="E20"/>
  <c r="D20"/>
  <c r="B20"/>
  <c r="I20" i="1"/>
  <c r="H20"/>
  <c r="G20"/>
  <c r="F20"/>
  <c r="E20"/>
  <c r="D20"/>
  <c r="B20"/>
  <c r="B43" i="15" l="1"/>
  <c r="D43" s="1"/>
  <c r="C42"/>
  <c r="E42" s="1"/>
  <c r="H28" i="13"/>
  <c r="F28"/>
  <c r="G27"/>
  <c r="H28" i="12"/>
  <c r="F28"/>
  <c r="G27"/>
  <c r="B44" i="15" l="1"/>
  <c r="D44" s="1"/>
  <c r="C43"/>
  <c r="E43" s="1"/>
  <c r="B40" i="13"/>
  <c r="B35"/>
  <c r="C39" s="1"/>
  <c r="I34"/>
  <c r="G34"/>
  <c r="E34"/>
  <c r="B34"/>
  <c r="I33"/>
  <c r="H33"/>
  <c r="F33"/>
  <c r="E33"/>
  <c r="D33"/>
  <c r="H34"/>
  <c r="F34"/>
  <c r="G33"/>
  <c r="D26"/>
  <c r="D34" s="1"/>
  <c r="B25"/>
  <c r="B33"/>
  <c r="I13"/>
  <c r="I32" s="1"/>
  <c r="H13"/>
  <c r="H32" s="1"/>
  <c r="G13"/>
  <c r="G32" s="1"/>
  <c r="F13"/>
  <c r="F32" s="1"/>
  <c r="E13"/>
  <c r="E32" s="1"/>
  <c r="D13"/>
  <c r="D32" s="1"/>
  <c r="B13"/>
  <c r="B32" s="1"/>
  <c r="B40" i="12"/>
  <c r="B35"/>
  <c r="I34"/>
  <c r="G34"/>
  <c r="E34"/>
  <c r="I33"/>
  <c r="H33"/>
  <c r="F33"/>
  <c r="E33"/>
  <c r="D33"/>
  <c r="I32"/>
  <c r="H34"/>
  <c r="F34"/>
  <c r="G33"/>
  <c r="D26"/>
  <c r="D34" s="1"/>
  <c r="B34"/>
  <c r="B25"/>
  <c r="I13"/>
  <c r="H13"/>
  <c r="H32" s="1"/>
  <c r="G13"/>
  <c r="G32" s="1"/>
  <c r="F13"/>
  <c r="F32" s="1"/>
  <c r="E13"/>
  <c r="E32" s="1"/>
  <c r="D13"/>
  <c r="D32" s="1"/>
  <c r="B13"/>
  <c r="B32" s="1"/>
  <c r="B40" i="11"/>
  <c r="B35"/>
  <c r="C39" s="1"/>
  <c r="I34"/>
  <c r="G34"/>
  <c r="E34"/>
  <c r="B34"/>
  <c r="I33"/>
  <c r="H33"/>
  <c r="F33"/>
  <c r="E33"/>
  <c r="D33"/>
  <c r="H28"/>
  <c r="H34" s="1"/>
  <c r="F28"/>
  <c r="F34" s="1"/>
  <c r="G27"/>
  <c r="G33" s="1"/>
  <c r="D26"/>
  <c r="D34" s="1"/>
  <c r="B25"/>
  <c r="I13"/>
  <c r="I32" s="1"/>
  <c r="H13"/>
  <c r="H32" s="1"/>
  <c r="G13"/>
  <c r="G32" s="1"/>
  <c r="F13"/>
  <c r="F32" s="1"/>
  <c r="E13"/>
  <c r="E32" s="1"/>
  <c r="D13"/>
  <c r="D32" s="1"/>
  <c r="B13"/>
  <c r="B32" s="1"/>
  <c r="I13" i="9"/>
  <c r="H13"/>
  <c r="H32" s="1"/>
  <c r="G13"/>
  <c r="F13"/>
  <c r="E13"/>
  <c r="D13"/>
  <c r="D32" s="1"/>
  <c r="B13"/>
  <c r="I13" i="10"/>
  <c r="H13"/>
  <c r="G13"/>
  <c r="G32" s="1"/>
  <c r="F13"/>
  <c r="E13"/>
  <c r="B13"/>
  <c r="D13"/>
  <c r="D32" s="1"/>
  <c r="B40"/>
  <c r="B35"/>
  <c r="I34"/>
  <c r="G34"/>
  <c r="E34"/>
  <c r="I33"/>
  <c r="H33"/>
  <c r="F33"/>
  <c r="E33"/>
  <c r="D33"/>
  <c r="I32"/>
  <c r="H32"/>
  <c r="E32"/>
  <c r="H28"/>
  <c r="H34" s="1"/>
  <c r="F28"/>
  <c r="F34" s="1"/>
  <c r="G27"/>
  <c r="G33" s="1"/>
  <c r="D26"/>
  <c r="D34" s="1"/>
  <c r="B34"/>
  <c r="B25"/>
  <c r="B33"/>
  <c r="F32"/>
  <c r="B32"/>
  <c r="B40" i="9"/>
  <c r="B35"/>
  <c r="C39" s="1"/>
  <c r="I34"/>
  <c r="G34"/>
  <c r="E34"/>
  <c r="I33"/>
  <c r="H33"/>
  <c r="F33"/>
  <c r="E33"/>
  <c r="D33"/>
  <c r="I32"/>
  <c r="E32"/>
  <c r="H28"/>
  <c r="H34" s="1"/>
  <c r="F28"/>
  <c r="F34" s="1"/>
  <c r="G27"/>
  <c r="G33" s="1"/>
  <c r="D26"/>
  <c r="D34" s="1"/>
  <c r="B34"/>
  <c r="B25"/>
  <c r="B33"/>
  <c r="G32"/>
  <c r="F32"/>
  <c r="B32"/>
  <c r="B41" i="8"/>
  <c r="B40"/>
  <c r="D40" s="1"/>
  <c r="B35"/>
  <c r="I34"/>
  <c r="G34"/>
  <c r="E34"/>
  <c r="I33"/>
  <c r="H33"/>
  <c r="F33"/>
  <c r="E33"/>
  <c r="D33"/>
  <c r="H28"/>
  <c r="H34" s="1"/>
  <c r="F28"/>
  <c r="F34" s="1"/>
  <c r="G27"/>
  <c r="G33" s="1"/>
  <c r="D26"/>
  <c r="D34" s="1"/>
  <c r="B34"/>
  <c r="B25"/>
  <c r="B33"/>
  <c r="I13"/>
  <c r="I32" s="1"/>
  <c r="H13"/>
  <c r="H32" s="1"/>
  <c r="G13"/>
  <c r="G32" s="1"/>
  <c r="F13"/>
  <c r="F32" s="1"/>
  <c r="E13"/>
  <c r="E32" s="1"/>
  <c r="D13"/>
  <c r="D32" s="1"/>
  <c r="B13"/>
  <c r="B32" s="1"/>
  <c r="B40" i="7"/>
  <c r="B35"/>
  <c r="C39" s="1"/>
  <c r="I34"/>
  <c r="G34"/>
  <c r="E34"/>
  <c r="I33"/>
  <c r="H33"/>
  <c r="F33"/>
  <c r="E33"/>
  <c r="D33"/>
  <c r="H28"/>
  <c r="H34" s="1"/>
  <c r="F28"/>
  <c r="F34" s="1"/>
  <c r="G27"/>
  <c r="G33" s="1"/>
  <c r="D26"/>
  <c r="D34" s="1"/>
  <c r="B34"/>
  <c r="B25"/>
  <c r="B33"/>
  <c r="I13"/>
  <c r="I32" s="1"/>
  <c r="H13"/>
  <c r="H32" s="1"/>
  <c r="G13"/>
  <c r="G32" s="1"/>
  <c r="F13"/>
  <c r="F32" s="1"/>
  <c r="E13"/>
  <c r="E32" s="1"/>
  <c r="D13"/>
  <c r="D32" s="1"/>
  <c r="B13"/>
  <c r="B32" s="1"/>
  <c r="B40" i="6"/>
  <c r="D40" s="1"/>
  <c r="B35"/>
  <c r="I34"/>
  <c r="G34"/>
  <c r="E34"/>
  <c r="I33"/>
  <c r="H33"/>
  <c r="F33"/>
  <c r="E33"/>
  <c r="D33"/>
  <c r="H28"/>
  <c r="H34" s="1"/>
  <c r="F28"/>
  <c r="F34" s="1"/>
  <c r="G27"/>
  <c r="G33" s="1"/>
  <c r="D26"/>
  <c r="D34" s="1"/>
  <c r="B34"/>
  <c r="B25"/>
  <c r="B33" s="1"/>
  <c r="I13"/>
  <c r="I32" s="1"/>
  <c r="H13"/>
  <c r="H32" s="1"/>
  <c r="G13"/>
  <c r="G32" s="1"/>
  <c r="F13"/>
  <c r="F32" s="1"/>
  <c r="E13"/>
  <c r="E32" s="1"/>
  <c r="D13"/>
  <c r="D32" s="1"/>
  <c r="B13"/>
  <c r="B32" s="1"/>
  <c r="B40" i="5"/>
  <c r="D40" s="1"/>
  <c r="B35"/>
  <c r="C39" s="1"/>
  <c r="I34"/>
  <c r="G34"/>
  <c r="E34"/>
  <c r="I33"/>
  <c r="H33"/>
  <c r="F33"/>
  <c r="E33"/>
  <c r="D33"/>
  <c r="H28"/>
  <c r="H34" s="1"/>
  <c r="F28"/>
  <c r="F34" s="1"/>
  <c r="G27"/>
  <c r="G33" s="1"/>
  <c r="D26"/>
  <c r="D34" s="1"/>
  <c r="B34"/>
  <c r="B25"/>
  <c r="B33" s="1"/>
  <c r="I13"/>
  <c r="I32" s="1"/>
  <c r="H13"/>
  <c r="H32" s="1"/>
  <c r="G13"/>
  <c r="G32" s="1"/>
  <c r="F13"/>
  <c r="F32" s="1"/>
  <c r="E13"/>
  <c r="E32" s="1"/>
  <c r="D13"/>
  <c r="D32" s="1"/>
  <c r="B13"/>
  <c r="B32" s="1"/>
  <c r="B40" i="4"/>
  <c r="D40" s="1"/>
  <c r="B35"/>
  <c r="I34"/>
  <c r="G34"/>
  <c r="E34"/>
  <c r="I33"/>
  <c r="H33"/>
  <c r="F33"/>
  <c r="E33"/>
  <c r="H28"/>
  <c r="H34" s="1"/>
  <c r="F28"/>
  <c r="F34" s="1"/>
  <c r="G27"/>
  <c r="G33" s="1"/>
  <c r="D26"/>
  <c r="D34" s="1"/>
  <c r="B34"/>
  <c r="B33"/>
  <c r="D33"/>
  <c r="I13"/>
  <c r="I32" s="1"/>
  <c r="H13"/>
  <c r="H32" s="1"/>
  <c r="G13"/>
  <c r="G32" s="1"/>
  <c r="F13"/>
  <c r="F32" s="1"/>
  <c r="E13"/>
  <c r="E32" s="1"/>
  <c r="D13"/>
  <c r="D32" s="1"/>
  <c r="B13"/>
  <c r="B32" s="1"/>
  <c r="G27" i="1"/>
  <c r="G33" s="1"/>
  <c r="F28"/>
  <c r="G32"/>
  <c r="E13"/>
  <c r="E32" s="1"/>
  <c r="F13"/>
  <c r="F32" s="1"/>
  <c r="G13"/>
  <c r="H13"/>
  <c r="H32" s="1"/>
  <c r="I13"/>
  <c r="I32" s="1"/>
  <c r="B13"/>
  <c r="D13"/>
  <c r="D32" s="1"/>
  <c r="B40"/>
  <c r="B35"/>
  <c r="C39" s="1"/>
  <c r="I34"/>
  <c r="I33"/>
  <c r="E34"/>
  <c r="G34"/>
  <c r="E33"/>
  <c r="F33"/>
  <c r="H33"/>
  <c r="D26"/>
  <c r="D34" s="1"/>
  <c r="F34"/>
  <c r="H28"/>
  <c r="H34" s="1"/>
  <c r="D33"/>
  <c r="B32"/>
  <c r="B34"/>
  <c r="B25"/>
  <c r="B42" i="8" l="1"/>
  <c r="D42" s="1"/>
  <c r="D41"/>
  <c r="B41" i="7"/>
  <c r="D41" s="1"/>
  <c r="D40"/>
  <c r="B41" i="11"/>
  <c r="D40"/>
  <c r="B41" i="9"/>
  <c r="D41" s="1"/>
  <c r="D40"/>
  <c r="B41" i="10"/>
  <c r="D41" s="1"/>
  <c r="D40"/>
  <c r="B41" i="13"/>
  <c r="D41" s="1"/>
  <c r="D40"/>
  <c r="B41" i="12"/>
  <c r="D40"/>
  <c r="B41" i="1"/>
  <c r="D40"/>
  <c r="B41" i="6"/>
  <c r="D41" s="1"/>
  <c r="B45" i="15"/>
  <c r="D45" s="1"/>
  <c r="C44"/>
  <c r="E44" s="1"/>
  <c r="B36" i="7"/>
  <c r="B36" i="5"/>
  <c r="B42" i="7"/>
  <c r="B41" i="4"/>
  <c r="B41" i="5"/>
  <c r="D41" s="1"/>
  <c r="B33" i="11"/>
  <c r="B36" s="1"/>
  <c r="B42" i="13"/>
  <c r="D42" s="1"/>
  <c r="B36"/>
  <c r="B33" i="12"/>
  <c r="B36" s="1"/>
  <c r="C39"/>
  <c r="B42" i="10"/>
  <c r="D42" s="1"/>
  <c r="C39"/>
  <c r="B36"/>
  <c r="B42" i="9"/>
  <c r="D42" s="1"/>
  <c r="B36"/>
  <c r="B43" i="8"/>
  <c r="D43" s="1"/>
  <c r="C39"/>
  <c r="B36"/>
  <c r="C40" i="7"/>
  <c r="E40" s="1"/>
  <c r="C41"/>
  <c r="E41" s="1"/>
  <c r="C39" i="6"/>
  <c r="B36"/>
  <c r="C40" i="5"/>
  <c r="E40" s="1"/>
  <c r="C39" i="4"/>
  <c r="B36"/>
  <c r="B33" i="1"/>
  <c r="B36" s="1"/>
  <c r="B43" i="7" l="1"/>
  <c r="D42"/>
  <c r="C42"/>
  <c r="E42" s="1"/>
  <c r="C41" i="5"/>
  <c r="E41" s="1"/>
  <c r="B42" i="11"/>
  <c r="D41"/>
  <c r="B42" i="4"/>
  <c r="D41"/>
  <c r="B42" i="12"/>
  <c r="D41"/>
  <c r="B42" i="1"/>
  <c r="D41"/>
  <c r="B42" i="6"/>
  <c r="D42" s="1"/>
  <c r="B46" i="15"/>
  <c r="D46" s="1"/>
  <c r="C45"/>
  <c r="E45" s="1"/>
  <c r="C41" i="1"/>
  <c r="E41" s="1"/>
  <c r="C42"/>
  <c r="E42" s="1"/>
  <c r="C40"/>
  <c r="E40" s="1"/>
  <c r="B42" i="5"/>
  <c r="D42" s="1"/>
  <c r="C42" i="13"/>
  <c r="E42" s="1"/>
  <c r="C41"/>
  <c r="E41" s="1"/>
  <c r="C40"/>
  <c r="E40" s="1"/>
  <c r="B43"/>
  <c r="D43" s="1"/>
  <c r="C42" i="12"/>
  <c r="E42" s="1"/>
  <c r="C41"/>
  <c r="E41" s="1"/>
  <c r="C40"/>
  <c r="E40" s="1"/>
  <c r="C42" i="11"/>
  <c r="E42" s="1"/>
  <c r="C41"/>
  <c r="E41" s="1"/>
  <c r="C40"/>
  <c r="E40" s="1"/>
  <c r="C42" i="10"/>
  <c r="E42" s="1"/>
  <c r="C41"/>
  <c r="E41" s="1"/>
  <c r="C40"/>
  <c r="E40" s="1"/>
  <c r="B43"/>
  <c r="D43" s="1"/>
  <c r="C42" i="9"/>
  <c r="E42" s="1"/>
  <c r="C41"/>
  <c r="E41" s="1"/>
  <c r="C40"/>
  <c r="E40" s="1"/>
  <c r="B43"/>
  <c r="C43" i="8"/>
  <c r="E43" s="1"/>
  <c r="C42"/>
  <c r="E42" s="1"/>
  <c r="C41"/>
  <c r="E41" s="1"/>
  <c r="C40"/>
  <c r="E40" s="1"/>
  <c r="B44"/>
  <c r="C42" i="6"/>
  <c r="E42" s="1"/>
  <c r="C41"/>
  <c r="E41" s="1"/>
  <c r="C40"/>
  <c r="E40" s="1"/>
  <c r="C42" i="4"/>
  <c r="E42" s="1"/>
  <c r="C41"/>
  <c r="E41" s="1"/>
  <c r="C40"/>
  <c r="E40" s="1"/>
  <c r="C44" i="8" l="1"/>
  <c r="E44" s="1"/>
  <c r="D44"/>
  <c r="D43" i="7"/>
  <c r="B44"/>
  <c r="C43"/>
  <c r="E43" s="1"/>
  <c r="B43" i="11"/>
  <c r="D42"/>
  <c r="C43" i="9"/>
  <c r="E43" s="1"/>
  <c r="D43"/>
  <c r="D42" i="4"/>
  <c r="B43"/>
  <c r="B43" i="12"/>
  <c r="D42"/>
  <c r="B43" i="1"/>
  <c r="D42"/>
  <c r="B43" i="6"/>
  <c r="D43" s="1"/>
  <c r="B47" i="15"/>
  <c r="D47" s="1"/>
  <c r="C46"/>
  <c r="E46" s="1"/>
  <c r="B43" i="5"/>
  <c r="D43" s="1"/>
  <c r="C42"/>
  <c r="E42" s="1"/>
  <c r="B44" i="13"/>
  <c r="D44" s="1"/>
  <c r="C43"/>
  <c r="E43" s="1"/>
  <c r="B44" i="10"/>
  <c r="D44" s="1"/>
  <c r="C43"/>
  <c r="E43" s="1"/>
  <c r="B44" i="9"/>
  <c r="D44" s="1"/>
  <c r="B45" i="8"/>
  <c r="D45" s="1"/>
  <c r="C44" i="7" l="1"/>
  <c r="E44" s="1"/>
  <c r="D44"/>
  <c r="B45"/>
  <c r="B44" i="11"/>
  <c r="D43"/>
  <c r="C43"/>
  <c r="E43" s="1"/>
  <c r="D43" i="4"/>
  <c r="C43"/>
  <c r="E43" s="1"/>
  <c r="B44"/>
  <c r="B44" i="12"/>
  <c r="D43"/>
  <c r="C43"/>
  <c r="E43" s="1"/>
  <c r="B44" i="1"/>
  <c r="D43"/>
  <c r="C43"/>
  <c r="E43" s="1"/>
  <c r="B44" i="6"/>
  <c r="D44" s="1"/>
  <c r="C43"/>
  <c r="E43" s="1"/>
  <c r="B48" i="15"/>
  <c r="D48" s="1"/>
  <c r="C47"/>
  <c r="E47" s="1"/>
  <c r="B44" i="5"/>
  <c r="D44" s="1"/>
  <c r="C43"/>
  <c r="E43" s="1"/>
  <c r="B45" i="13"/>
  <c r="D45" s="1"/>
  <c r="C44"/>
  <c r="E44" s="1"/>
  <c r="B45" i="10"/>
  <c r="D45" s="1"/>
  <c r="C44"/>
  <c r="E44" s="1"/>
  <c r="B45" i="9"/>
  <c r="D45" s="1"/>
  <c r="C44"/>
  <c r="E44" s="1"/>
  <c r="B46" i="8"/>
  <c r="D46" s="1"/>
  <c r="C45"/>
  <c r="E45" s="1"/>
  <c r="D45" i="7" l="1"/>
  <c r="B46"/>
  <c r="C45"/>
  <c r="E45" s="1"/>
  <c r="B45" i="11"/>
  <c r="D44"/>
  <c r="C44"/>
  <c r="E44" s="1"/>
  <c r="C44" i="4"/>
  <c r="E44" s="1"/>
  <c r="D44"/>
  <c r="B45"/>
  <c r="B45" i="12"/>
  <c r="D44"/>
  <c r="C44"/>
  <c r="E44" s="1"/>
  <c r="B45" i="1"/>
  <c r="D44"/>
  <c r="C44"/>
  <c r="E44" s="1"/>
  <c r="C44" i="6"/>
  <c r="E44" s="1"/>
  <c r="B45"/>
  <c r="D45" s="1"/>
  <c r="B49" i="15"/>
  <c r="D49" s="1"/>
  <c r="C48"/>
  <c r="E48" s="1"/>
  <c r="C44" i="5"/>
  <c r="E44" s="1"/>
  <c r="B45"/>
  <c r="D45" s="1"/>
  <c r="B46" i="13"/>
  <c r="D46" s="1"/>
  <c r="C45"/>
  <c r="E45" s="1"/>
  <c r="B46" i="10"/>
  <c r="D46" s="1"/>
  <c r="C45"/>
  <c r="E45" s="1"/>
  <c r="B46" i="9"/>
  <c r="D46" s="1"/>
  <c r="C45"/>
  <c r="E45" s="1"/>
  <c r="B47" i="8"/>
  <c r="D47" s="1"/>
  <c r="C46"/>
  <c r="E46" s="1"/>
  <c r="D46" i="7" l="1"/>
  <c r="C46"/>
  <c r="E46" s="1"/>
  <c r="B47"/>
  <c r="B46" i="11"/>
  <c r="D45"/>
  <c r="C45"/>
  <c r="E45" s="1"/>
  <c r="D45" i="4"/>
  <c r="C45"/>
  <c r="E45" s="1"/>
  <c r="B46"/>
  <c r="B46" i="12"/>
  <c r="D45"/>
  <c r="C45"/>
  <c r="E45" s="1"/>
  <c r="B46" i="1"/>
  <c r="D45"/>
  <c r="C45"/>
  <c r="E45" s="1"/>
  <c r="C45" i="6"/>
  <c r="E45" s="1"/>
  <c r="B46"/>
  <c r="D46" s="1"/>
  <c r="B50" i="15"/>
  <c r="D50" s="1"/>
  <c r="C49"/>
  <c r="E49" s="1"/>
  <c r="C45" i="5"/>
  <c r="E45" s="1"/>
  <c r="B46"/>
  <c r="D46" s="1"/>
  <c r="B47" i="13"/>
  <c r="D47" s="1"/>
  <c r="C46"/>
  <c r="E46" s="1"/>
  <c r="B47" i="10"/>
  <c r="D47" s="1"/>
  <c r="C46"/>
  <c r="E46" s="1"/>
  <c r="B47" i="9"/>
  <c r="D47" s="1"/>
  <c r="C46"/>
  <c r="E46" s="1"/>
  <c r="B48" i="8"/>
  <c r="D48" s="1"/>
  <c r="C47"/>
  <c r="E47" s="1"/>
  <c r="D47" i="7" l="1"/>
  <c r="B48"/>
  <c r="C47"/>
  <c r="E47" s="1"/>
  <c r="B47" i="11"/>
  <c r="D46"/>
  <c r="C46"/>
  <c r="E46" s="1"/>
  <c r="D46" i="4"/>
  <c r="B47"/>
  <c r="C46"/>
  <c r="E46" s="1"/>
  <c r="B47" i="12"/>
  <c r="D46"/>
  <c r="C46"/>
  <c r="E46" s="1"/>
  <c r="B47" i="1"/>
  <c r="D46"/>
  <c r="C46"/>
  <c r="E46" s="1"/>
  <c r="C46" i="6"/>
  <c r="E46" s="1"/>
  <c r="B47"/>
  <c r="D47" s="1"/>
  <c r="B51" i="15"/>
  <c r="D51" s="1"/>
  <c r="C50"/>
  <c r="E50" s="1"/>
  <c r="B47" i="5"/>
  <c r="D47" s="1"/>
  <c r="C46"/>
  <c r="E46" s="1"/>
  <c r="B48" i="13"/>
  <c r="D48" s="1"/>
  <c r="C47"/>
  <c r="E47" s="1"/>
  <c r="B48" i="10"/>
  <c r="D48" s="1"/>
  <c r="C47"/>
  <c r="E47" s="1"/>
  <c r="B48" i="9"/>
  <c r="D48" s="1"/>
  <c r="C47"/>
  <c r="E47" s="1"/>
  <c r="B49" i="8"/>
  <c r="D49" s="1"/>
  <c r="C48"/>
  <c r="E48" s="1"/>
  <c r="D48" i="7" l="1"/>
  <c r="B49"/>
  <c r="C48"/>
  <c r="E48" s="1"/>
  <c r="B48" i="11"/>
  <c r="D47"/>
  <c r="C47"/>
  <c r="E47" s="1"/>
  <c r="D47" i="4"/>
  <c r="C47"/>
  <c r="E47" s="1"/>
  <c r="B48"/>
  <c r="B48" i="12"/>
  <c r="D47"/>
  <c r="C47"/>
  <c r="E47" s="1"/>
  <c r="B48" i="1"/>
  <c r="D47"/>
  <c r="C47"/>
  <c r="E47" s="1"/>
  <c r="B48" i="6"/>
  <c r="D48" s="1"/>
  <c r="C47"/>
  <c r="E47" s="1"/>
  <c r="B52" i="15"/>
  <c r="D52" s="1"/>
  <c r="C51"/>
  <c r="E51" s="1"/>
  <c r="B48" i="5"/>
  <c r="D48" s="1"/>
  <c r="C47"/>
  <c r="E47" s="1"/>
  <c r="B49" i="13"/>
  <c r="D49" s="1"/>
  <c r="C48"/>
  <c r="E48" s="1"/>
  <c r="B49" i="10"/>
  <c r="D49" s="1"/>
  <c r="C48"/>
  <c r="E48" s="1"/>
  <c r="B49" i="9"/>
  <c r="D49" s="1"/>
  <c r="C48"/>
  <c r="E48" s="1"/>
  <c r="B50" i="8"/>
  <c r="D50" s="1"/>
  <c r="C49"/>
  <c r="E49" s="1"/>
  <c r="D49" i="7" l="1"/>
  <c r="B50"/>
  <c r="C49"/>
  <c r="E49" s="1"/>
  <c r="B49" i="11"/>
  <c r="D48"/>
  <c r="C48"/>
  <c r="E48" s="1"/>
  <c r="D48" i="4"/>
  <c r="C48"/>
  <c r="E48" s="1"/>
  <c r="B49"/>
  <c r="B49" i="12"/>
  <c r="D48"/>
  <c r="C48"/>
  <c r="E48" s="1"/>
  <c r="B49" i="1"/>
  <c r="D48"/>
  <c r="C48"/>
  <c r="E48" s="1"/>
  <c r="C48" i="6"/>
  <c r="E48" s="1"/>
  <c r="B49"/>
  <c r="D49" s="1"/>
  <c r="B53" i="15"/>
  <c r="D53" s="1"/>
  <c r="C52"/>
  <c r="E52" s="1"/>
  <c r="C48" i="5"/>
  <c r="E48" s="1"/>
  <c r="B49"/>
  <c r="D49" s="1"/>
  <c r="B50" i="13"/>
  <c r="D50" s="1"/>
  <c r="C49"/>
  <c r="E49" s="1"/>
  <c r="B50" i="10"/>
  <c r="D50" s="1"/>
  <c r="C49"/>
  <c r="E49" s="1"/>
  <c r="B50" i="9"/>
  <c r="D50" s="1"/>
  <c r="C49"/>
  <c r="E49" s="1"/>
  <c r="B51" i="8"/>
  <c r="D51" s="1"/>
  <c r="C50"/>
  <c r="E50" s="1"/>
  <c r="D50" i="7" l="1"/>
  <c r="B51"/>
  <c r="C50"/>
  <c r="E50" s="1"/>
  <c r="B50" i="11"/>
  <c r="D49"/>
  <c r="C49"/>
  <c r="E49" s="1"/>
  <c r="D49" i="4"/>
  <c r="C49"/>
  <c r="E49" s="1"/>
  <c r="B50"/>
  <c r="B50" i="12"/>
  <c r="D49"/>
  <c r="C49"/>
  <c r="E49" s="1"/>
  <c r="B50" i="1"/>
  <c r="D49"/>
  <c r="C49"/>
  <c r="E49" s="1"/>
  <c r="C49" i="6"/>
  <c r="E49" s="1"/>
  <c r="B50"/>
  <c r="D50" s="1"/>
  <c r="B54" i="15"/>
  <c r="D54" s="1"/>
  <c r="C53"/>
  <c r="E53" s="1"/>
  <c r="C49" i="5"/>
  <c r="E49" s="1"/>
  <c r="B50"/>
  <c r="D50" s="1"/>
  <c r="B51" i="13"/>
  <c r="D51" s="1"/>
  <c r="C50"/>
  <c r="E50" s="1"/>
  <c r="B51" i="10"/>
  <c r="D51" s="1"/>
  <c r="C50"/>
  <c r="E50" s="1"/>
  <c r="B51" i="9"/>
  <c r="D51" s="1"/>
  <c r="C50"/>
  <c r="E50" s="1"/>
  <c r="B52" i="8"/>
  <c r="D52" s="1"/>
  <c r="C51"/>
  <c r="E51" s="1"/>
  <c r="D51" i="7" l="1"/>
  <c r="C51"/>
  <c r="E51" s="1"/>
  <c r="B52"/>
  <c r="B51" i="11"/>
  <c r="D50"/>
  <c r="C50"/>
  <c r="E50" s="1"/>
  <c r="D50" i="4"/>
  <c r="C50"/>
  <c r="E50" s="1"/>
  <c r="B51"/>
  <c r="B51" i="12"/>
  <c r="D50"/>
  <c r="C50"/>
  <c r="E50" s="1"/>
  <c r="B51" i="1"/>
  <c r="D50"/>
  <c r="C50"/>
  <c r="E50" s="1"/>
  <c r="C50" i="6"/>
  <c r="E50" s="1"/>
  <c r="B51"/>
  <c r="D51" s="1"/>
  <c r="B55" i="15"/>
  <c r="D55" s="1"/>
  <c r="C54"/>
  <c r="E54" s="1"/>
  <c r="C50" i="5"/>
  <c r="E50" s="1"/>
  <c r="B51"/>
  <c r="D51" s="1"/>
  <c r="B52" i="13"/>
  <c r="D52" s="1"/>
  <c r="C51"/>
  <c r="E51" s="1"/>
  <c r="B52" i="10"/>
  <c r="D52" s="1"/>
  <c r="C51"/>
  <c r="E51" s="1"/>
  <c r="B52" i="9"/>
  <c r="D52" s="1"/>
  <c r="C51"/>
  <c r="E51" s="1"/>
  <c r="B53" i="8"/>
  <c r="D53" s="1"/>
  <c r="C52"/>
  <c r="E52" s="1"/>
  <c r="D52" i="7" l="1"/>
  <c r="B53"/>
  <c r="C52"/>
  <c r="E52" s="1"/>
  <c r="B52" i="11"/>
  <c r="D51"/>
  <c r="C51"/>
  <c r="E51" s="1"/>
  <c r="D51" i="4"/>
  <c r="C51"/>
  <c r="E51" s="1"/>
  <c r="B52"/>
  <c r="B52" i="12"/>
  <c r="D51"/>
  <c r="C51"/>
  <c r="E51" s="1"/>
  <c r="B52" i="1"/>
  <c r="D51"/>
  <c r="C51"/>
  <c r="E51" s="1"/>
  <c r="C51" i="6"/>
  <c r="E51" s="1"/>
  <c r="B52"/>
  <c r="D52" s="1"/>
  <c r="B56" i="15"/>
  <c r="D56" s="1"/>
  <c r="C55"/>
  <c r="E55" s="1"/>
  <c r="C51" i="5"/>
  <c r="E51" s="1"/>
  <c r="B52"/>
  <c r="D52" s="1"/>
  <c r="B53" i="13"/>
  <c r="D53" s="1"/>
  <c r="C52"/>
  <c r="E52" s="1"/>
  <c r="B53" i="10"/>
  <c r="D53" s="1"/>
  <c r="C52"/>
  <c r="E52" s="1"/>
  <c r="B53" i="9"/>
  <c r="D53" s="1"/>
  <c r="C52"/>
  <c r="E52" s="1"/>
  <c r="B54" i="8"/>
  <c r="D54" s="1"/>
  <c r="C53"/>
  <c r="E53" s="1"/>
  <c r="D53" i="7" l="1"/>
  <c r="B54"/>
  <c r="C53"/>
  <c r="E53" s="1"/>
  <c r="B53" i="11"/>
  <c r="D52"/>
  <c r="C52"/>
  <c r="E52" s="1"/>
  <c r="D52" i="4"/>
  <c r="C52"/>
  <c r="E52" s="1"/>
  <c r="B53"/>
  <c r="B53" i="12"/>
  <c r="D52"/>
  <c r="C52"/>
  <c r="E52" s="1"/>
  <c r="D52" i="1"/>
  <c r="B53"/>
  <c r="C52"/>
  <c r="E52" s="1"/>
  <c r="C52" i="6"/>
  <c r="E52" s="1"/>
  <c r="B53"/>
  <c r="D53" s="1"/>
  <c r="B57" i="15"/>
  <c r="D57" s="1"/>
  <c r="C56"/>
  <c r="E56" s="1"/>
  <c r="C52" i="5"/>
  <c r="E52" s="1"/>
  <c r="B53"/>
  <c r="D53" s="1"/>
  <c r="B54" i="13"/>
  <c r="D54" s="1"/>
  <c r="C53"/>
  <c r="E53" s="1"/>
  <c r="B54" i="10"/>
  <c r="D54" s="1"/>
  <c r="C53"/>
  <c r="E53" s="1"/>
  <c r="B54" i="9"/>
  <c r="D54" s="1"/>
  <c r="C53"/>
  <c r="E53" s="1"/>
  <c r="B55" i="8"/>
  <c r="D55" s="1"/>
  <c r="C54"/>
  <c r="E54" s="1"/>
  <c r="D54" i="7" l="1"/>
  <c r="B55"/>
  <c r="C54"/>
  <c r="E54" s="1"/>
  <c r="B54" i="11"/>
  <c r="D53"/>
  <c r="C53"/>
  <c r="E53" s="1"/>
  <c r="D53" i="4"/>
  <c r="C53"/>
  <c r="E53" s="1"/>
  <c r="B54"/>
  <c r="B54" i="12"/>
  <c r="D53"/>
  <c r="C53"/>
  <c r="E53" s="1"/>
  <c r="D53" i="1"/>
  <c r="B54"/>
  <c r="C53"/>
  <c r="E53" s="1"/>
  <c r="C53" i="6"/>
  <c r="E53" s="1"/>
  <c r="B54"/>
  <c r="D54" s="1"/>
  <c r="B58" i="15"/>
  <c r="D58" s="1"/>
  <c r="C57"/>
  <c r="E57" s="1"/>
  <c r="B54" i="5"/>
  <c r="D54" s="1"/>
  <c r="C53"/>
  <c r="E53" s="1"/>
  <c r="B55" i="13"/>
  <c r="D55" s="1"/>
  <c r="C54"/>
  <c r="E54" s="1"/>
  <c r="B55" i="10"/>
  <c r="D55" s="1"/>
  <c r="C54"/>
  <c r="E54" s="1"/>
  <c r="B55" i="9"/>
  <c r="D55" s="1"/>
  <c r="C54"/>
  <c r="E54" s="1"/>
  <c r="B56" i="8"/>
  <c r="D56" s="1"/>
  <c r="C55"/>
  <c r="E55" s="1"/>
  <c r="D55" i="7" l="1"/>
  <c r="B56"/>
  <c r="C55"/>
  <c r="E55" s="1"/>
  <c r="B55" i="11"/>
  <c r="D54"/>
  <c r="C54"/>
  <c r="E54" s="1"/>
  <c r="D54" i="4"/>
  <c r="C54"/>
  <c r="E54" s="1"/>
  <c r="B55"/>
  <c r="B55" i="12"/>
  <c r="D54"/>
  <c r="C54"/>
  <c r="E54" s="1"/>
  <c r="D54" i="1"/>
  <c r="C54"/>
  <c r="E54" s="1"/>
  <c r="B55"/>
  <c r="C54" i="6"/>
  <c r="E54" s="1"/>
  <c r="B55"/>
  <c r="D55" s="1"/>
  <c r="B59" i="15"/>
  <c r="D59" s="1"/>
  <c r="C58"/>
  <c r="E58" s="1"/>
  <c r="B55" i="5"/>
  <c r="D55" s="1"/>
  <c r="C54"/>
  <c r="E54" s="1"/>
  <c r="B56" i="13"/>
  <c r="D56" s="1"/>
  <c r="C55"/>
  <c r="E55" s="1"/>
  <c r="B56" i="10"/>
  <c r="D56" s="1"/>
  <c r="C55"/>
  <c r="E55" s="1"/>
  <c r="B56" i="9"/>
  <c r="D56" s="1"/>
  <c r="C55"/>
  <c r="E55" s="1"/>
  <c r="B57" i="8"/>
  <c r="D57" s="1"/>
  <c r="C56"/>
  <c r="E56" s="1"/>
  <c r="D56" i="7" l="1"/>
  <c r="B57"/>
  <c r="C56"/>
  <c r="E56" s="1"/>
  <c r="B56" i="11"/>
  <c r="D55"/>
  <c r="C55"/>
  <c r="E55" s="1"/>
  <c r="D55" i="4"/>
  <c r="C55"/>
  <c r="E55" s="1"/>
  <c r="B56"/>
  <c r="B56" i="12"/>
  <c r="D55"/>
  <c r="C55"/>
  <c r="E55" s="1"/>
  <c r="D55" i="1"/>
  <c r="B56"/>
  <c r="C55"/>
  <c r="E55" s="1"/>
  <c r="C55" i="6"/>
  <c r="E55" s="1"/>
  <c r="B56"/>
  <c r="D56" s="1"/>
  <c r="B60" i="15"/>
  <c r="D60" s="1"/>
  <c r="C59"/>
  <c r="E59" s="1"/>
  <c r="C55" i="5"/>
  <c r="E55" s="1"/>
  <c r="B56"/>
  <c r="D56" s="1"/>
  <c r="B57" i="13"/>
  <c r="D57" s="1"/>
  <c r="C56"/>
  <c r="E56" s="1"/>
  <c r="B57" i="10"/>
  <c r="D57" s="1"/>
  <c r="C56"/>
  <c r="E56" s="1"/>
  <c r="B57" i="9"/>
  <c r="D57" s="1"/>
  <c r="C56"/>
  <c r="E56" s="1"/>
  <c r="B58" i="8"/>
  <c r="D58" s="1"/>
  <c r="C57"/>
  <c r="E57" s="1"/>
  <c r="D57" i="7" l="1"/>
  <c r="B58"/>
  <c r="C57"/>
  <c r="E57" s="1"/>
  <c r="B57" i="11"/>
  <c r="D56"/>
  <c r="C56"/>
  <c r="E56" s="1"/>
  <c r="D56" i="4"/>
  <c r="C56"/>
  <c r="E56" s="1"/>
  <c r="B57"/>
  <c r="B57" i="12"/>
  <c r="D56"/>
  <c r="C56"/>
  <c r="E56" s="1"/>
  <c r="D56" i="1"/>
  <c r="B57"/>
  <c r="C56"/>
  <c r="E56" s="1"/>
  <c r="B57" i="6"/>
  <c r="D57" s="1"/>
  <c r="C56"/>
  <c r="E56" s="1"/>
  <c r="B61" i="15"/>
  <c r="D61" s="1"/>
  <c r="C60"/>
  <c r="E60" s="1"/>
  <c r="B57" i="5"/>
  <c r="D57" s="1"/>
  <c r="C56"/>
  <c r="E56" s="1"/>
  <c r="B58" i="13"/>
  <c r="D58" s="1"/>
  <c r="C57"/>
  <c r="E57" s="1"/>
  <c r="B58" i="10"/>
  <c r="D58" s="1"/>
  <c r="C57"/>
  <c r="E57" s="1"/>
  <c r="B58" i="9"/>
  <c r="D58" s="1"/>
  <c r="C57"/>
  <c r="E57" s="1"/>
  <c r="B59" i="8"/>
  <c r="D59" s="1"/>
  <c r="C58"/>
  <c r="E58" s="1"/>
  <c r="D58" i="7" l="1"/>
  <c r="B59"/>
  <c r="C58"/>
  <c r="E58" s="1"/>
  <c r="B58" i="11"/>
  <c r="D57"/>
  <c r="C57"/>
  <c r="E57" s="1"/>
  <c r="D57" i="4"/>
  <c r="C57"/>
  <c r="E57" s="1"/>
  <c r="B58"/>
  <c r="B58" i="12"/>
  <c r="D57"/>
  <c r="C57"/>
  <c r="E57" s="1"/>
  <c r="D57" i="1"/>
  <c r="B58"/>
  <c r="C57"/>
  <c r="E57" s="1"/>
  <c r="C57" i="6"/>
  <c r="E57" s="1"/>
  <c r="B58"/>
  <c r="D58" s="1"/>
  <c r="B62" i="15"/>
  <c r="D62" s="1"/>
  <c r="C61"/>
  <c r="E61" s="1"/>
  <c r="B58" i="5"/>
  <c r="D58" s="1"/>
  <c r="C57"/>
  <c r="E57" s="1"/>
  <c r="B59" i="13"/>
  <c r="D59" s="1"/>
  <c r="C58"/>
  <c r="E58" s="1"/>
  <c r="B59" i="10"/>
  <c r="D59" s="1"/>
  <c r="C58"/>
  <c r="E58" s="1"/>
  <c r="B59" i="9"/>
  <c r="D59" s="1"/>
  <c r="C58"/>
  <c r="E58" s="1"/>
  <c r="B60" i="8"/>
  <c r="D60" s="1"/>
  <c r="C59"/>
  <c r="E59" s="1"/>
  <c r="D59" i="7" l="1"/>
  <c r="C59"/>
  <c r="E59" s="1"/>
  <c r="B60"/>
  <c r="B59" i="11"/>
  <c r="D58"/>
  <c r="C58"/>
  <c r="E58" s="1"/>
  <c r="D58" i="4"/>
  <c r="C58"/>
  <c r="E58" s="1"/>
  <c r="B59"/>
  <c r="B59" i="12"/>
  <c r="D58"/>
  <c r="C58"/>
  <c r="E58" s="1"/>
  <c r="D58" i="1"/>
  <c r="B59"/>
  <c r="C58"/>
  <c r="E58" s="1"/>
  <c r="C58" i="6"/>
  <c r="E58" s="1"/>
  <c r="B59"/>
  <c r="D59" s="1"/>
  <c r="B63" i="15"/>
  <c r="D63" s="1"/>
  <c r="C62"/>
  <c r="E62" s="1"/>
  <c r="C58" i="5"/>
  <c r="E58" s="1"/>
  <c r="B59"/>
  <c r="D59" s="1"/>
  <c r="B60" i="13"/>
  <c r="D60" s="1"/>
  <c r="C59"/>
  <c r="E59" s="1"/>
  <c r="B60" i="10"/>
  <c r="D60" s="1"/>
  <c r="C59"/>
  <c r="E59" s="1"/>
  <c r="B60" i="9"/>
  <c r="D60" s="1"/>
  <c r="C59"/>
  <c r="E59" s="1"/>
  <c r="B61" i="8"/>
  <c r="D61" s="1"/>
  <c r="C60"/>
  <c r="E60" s="1"/>
  <c r="D60" i="7" l="1"/>
  <c r="C60"/>
  <c r="E60" s="1"/>
  <c r="B61"/>
  <c r="B60" i="11"/>
  <c r="D59"/>
  <c r="C59"/>
  <c r="E59" s="1"/>
  <c r="D59" i="4"/>
  <c r="C59"/>
  <c r="E59" s="1"/>
  <c r="B60"/>
  <c r="B60" i="12"/>
  <c r="D59"/>
  <c r="C59"/>
  <c r="E59" s="1"/>
  <c r="D59" i="1"/>
  <c r="B60"/>
  <c r="C59"/>
  <c r="E59" s="1"/>
  <c r="C59" i="6"/>
  <c r="E59" s="1"/>
  <c r="B60"/>
  <c r="D60" s="1"/>
  <c r="B64" i="15"/>
  <c r="D64" s="1"/>
  <c r="C63"/>
  <c r="E63" s="1"/>
  <c r="C59" i="5"/>
  <c r="E59" s="1"/>
  <c r="B60"/>
  <c r="D60" s="1"/>
  <c r="B61" i="13"/>
  <c r="D61" s="1"/>
  <c r="C60"/>
  <c r="E60" s="1"/>
  <c r="B61" i="10"/>
  <c r="D61" s="1"/>
  <c r="C60"/>
  <c r="E60" s="1"/>
  <c r="B61" i="9"/>
  <c r="D61" s="1"/>
  <c r="C60"/>
  <c r="E60" s="1"/>
  <c r="B62" i="8"/>
  <c r="D62" s="1"/>
  <c r="C61"/>
  <c r="E61" s="1"/>
  <c r="D61" i="7" l="1"/>
  <c r="B62"/>
  <c r="C61"/>
  <c r="E61" s="1"/>
  <c r="B61" i="11"/>
  <c r="D60"/>
  <c r="C60"/>
  <c r="E60" s="1"/>
  <c r="D60" i="4"/>
  <c r="C60"/>
  <c r="E60" s="1"/>
  <c r="B61"/>
  <c r="B61" i="12"/>
  <c r="D60"/>
  <c r="C60"/>
  <c r="E60" s="1"/>
  <c r="D60" i="1"/>
  <c r="B61"/>
  <c r="C60"/>
  <c r="E60" s="1"/>
  <c r="C60" i="6"/>
  <c r="E60" s="1"/>
  <c r="B61"/>
  <c r="D61" s="1"/>
  <c r="B65" i="15"/>
  <c r="D65" s="1"/>
  <c r="C64"/>
  <c r="E64" s="1"/>
  <c r="B61" i="5"/>
  <c r="D61" s="1"/>
  <c r="C60"/>
  <c r="E60" s="1"/>
  <c r="B62" i="13"/>
  <c r="D62" s="1"/>
  <c r="C61"/>
  <c r="E61" s="1"/>
  <c r="B62" i="10"/>
  <c r="D62" s="1"/>
  <c r="C61"/>
  <c r="E61" s="1"/>
  <c r="B62" i="9"/>
  <c r="D62" s="1"/>
  <c r="C61"/>
  <c r="E61" s="1"/>
  <c r="B63" i="8"/>
  <c r="D63" s="1"/>
  <c r="C62"/>
  <c r="E62" s="1"/>
  <c r="D62" i="7" l="1"/>
  <c r="B63"/>
  <c r="C62"/>
  <c r="E62" s="1"/>
  <c r="B62" i="11"/>
  <c r="D61"/>
  <c r="C61"/>
  <c r="E61" s="1"/>
  <c r="D61" i="4"/>
  <c r="C61"/>
  <c r="E61" s="1"/>
  <c r="B62"/>
  <c r="B62" i="12"/>
  <c r="D61"/>
  <c r="C61"/>
  <c r="E61" s="1"/>
  <c r="D61" i="1"/>
  <c r="B62"/>
  <c r="C61"/>
  <c r="E61" s="1"/>
  <c r="C61" i="6"/>
  <c r="E61" s="1"/>
  <c r="B62"/>
  <c r="D62" s="1"/>
  <c r="B66" i="15"/>
  <c r="D66" s="1"/>
  <c r="C65"/>
  <c r="E65" s="1"/>
  <c r="B62" i="5"/>
  <c r="D62" s="1"/>
  <c r="C61"/>
  <c r="E61" s="1"/>
  <c r="B63" i="13"/>
  <c r="D63" s="1"/>
  <c r="C62"/>
  <c r="E62" s="1"/>
  <c r="B63" i="10"/>
  <c r="D63" s="1"/>
  <c r="C62"/>
  <c r="E62" s="1"/>
  <c r="B63" i="9"/>
  <c r="D63" s="1"/>
  <c r="C62"/>
  <c r="E62" s="1"/>
  <c r="B64" i="8"/>
  <c r="D64" s="1"/>
  <c r="C63"/>
  <c r="E63" s="1"/>
  <c r="D63" i="7" l="1"/>
  <c r="B64"/>
  <c r="C63"/>
  <c r="E63" s="1"/>
  <c r="B63" i="11"/>
  <c r="D62"/>
  <c r="C62"/>
  <c r="E62" s="1"/>
  <c r="D62" i="4"/>
  <c r="C62"/>
  <c r="E62" s="1"/>
  <c r="B63"/>
  <c r="B63" i="12"/>
  <c r="D62"/>
  <c r="C62"/>
  <c r="E62" s="1"/>
  <c r="D62" i="1"/>
  <c r="B63"/>
  <c r="C62"/>
  <c r="E62" s="1"/>
  <c r="C62" i="6"/>
  <c r="E62" s="1"/>
  <c r="B63"/>
  <c r="D63" s="1"/>
  <c r="B67" i="15"/>
  <c r="D67" s="1"/>
  <c r="C66"/>
  <c r="E66" s="1"/>
  <c r="B63" i="5"/>
  <c r="D63" s="1"/>
  <c r="C62"/>
  <c r="E62" s="1"/>
  <c r="B64" i="13"/>
  <c r="D64" s="1"/>
  <c r="C63"/>
  <c r="E63" s="1"/>
  <c r="B64" i="10"/>
  <c r="D64" s="1"/>
  <c r="C63"/>
  <c r="E63" s="1"/>
  <c r="B64" i="9"/>
  <c r="D64" s="1"/>
  <c r="C63"/>
  <c r="E63" s="1"/>
  <c r="B65" i="8"/>
  <c r="D65" s="1"/>
  <c r="C64"/>
  <c r="E64" s="1"/>
  <c r="D64" i="7" l="1"/>
  <c r="B65"/>
  <c r="C64"/>
  <c r="E64" s="1"/>
  <c r="B64" i="11"/>
  <c r="D63"/>
  <c r="C63"/>
  <c r="E63" s="1"/>
  <c r="D63" i="4"/>
  <c r="C63"/>
  <c r="E63" s="1"/>
  <c r="B64"/>
  <c r="B64" i="12"/>
  <c r="D63"/>
  <c r="C63"/>
  <c r="E63" s="1"/>
  <c r="D63" i="1"/>
  <c r="B64"/>
  <c r="C63"/>
  <c r="E63" s="1"/>
  <c r="C63" i="6"/>
  <c r="E63" s="1"/>
  <c r="B64"/>
  <c r="D64" s="1"/>
  <c r="B68" i="15"/>
  <c r="D68" s="1"/>
  <c r="C67"/>
  <c r="E67" s="1"/>
  <c r="C63" i="5"/>
  <c r="E63" s="1"/>
  <c r="B64"/>
  <c r="D64" s="1"/>
  <c r="B65" i="13"/>
  <c r="D65" s="1"/>
  <c r="C64"/>
  <c r="E64" s="1"/>
  <c r="B65" i="10"/>
  <c r="D65" s="1"/>
  <c r="C64"/>
  <c r="E64" s="1"/>
  <c r="B65" i="9"/>
  <c r="D65" s="1"/>
  <c r="C64"/>
  <c r="E64" s="1"/>
  <c r="B66" i="8"/>
  <c r="D66" s="1"/>
  <c r="C65"/>
  <c r="E65" s="1"/>
  <c r="D65" i="7" l="1"/>
  <c r="C65"/>
  <c r="E65" s="1"/>
  <c r="B66"/>
  <c r="B65" i="11"/>
  <c r="D64"/>
  <c r="C64"/>
  <c r="E64" s="1"/>
  <c r="D64" i="4"/>
  <c r="C64"/>
  <c r="E64" s="1"/>
  <c r="B65"/>
  <c r="B65" i="12"/>
  <c r="D64"/>
  <c r="C64"/>
  <c r="E64" s="1"/>
  <c r="D64" i="1"/>
  <c r="B65"/>
  <c r="C64"/>
  <c r="E64" s="1"/>
  <c r="C64" i="6"/>
  <c r="E64" s="1"/>
  <c r="B65"/>
  <c r="D65" s="1"/>
  <c r="B69" i="15"/>
  <c r="D69" s="1"/>
  <c r="C68"/>
  <c r="E68" s="1"/>
  <c r="B65" i="5"/>
  <c r="D65" s="1"/>
  <c r="C64"/>
  <c r="E64" s="1"/>
  <c r="B66" i="13"/>
  <c r="D66" s="1"/>
  <c r="C65"/>
  <c r="E65" s="1"/>
  <c r="B66" i="10"/>
  <c r="D66" s="1"/>
  <c r="C65"/>
  <c r="E65" s="1"/>
  <c r="B66" i="9"/>
  <c r="D66" s="1"/>
  <c r="C65"/>
  <c r="E65" s="1"/>
  <c r="B67" i="8"/>
  <c r="D67" s="1"/>
  <c r="C66"/>
  <c r="E66" s="1"/>
  <c r="D66" i="7" l="1"/>
  <c r="B67"/>
  <c r="C66"/>
  <c r="E66" s="1"/>
  <c r="B66" i="11"/>
  <c r="D65"/>
  <c r="C65"/>
  <c r="E65" s="1"/>
  <c r="D65" i="4"/>
  <c r="C65"/>
  <c r="E65" s="1"/>
  <c r="B66"/>
  <c r="B66" i="12"/>
  <c r="D65"/>
  <c r="C65"/>
  <c r="E65" s="1"/>
  <c r="D65" i="1"/>
  <c r="C65"/>
  <c r="E65" s="1"/>
  <c r="B66"/>
  <c r="C65" i="6"/>
  <c r="E65" s="1"/>
  <c r="B66"/>
  <c r="D66" s="1"/>
  <c r="B70" i="15"/>
  <c r="D70" s="1"/>
  <c r="C69"/>
  <c r="E69" s="1"/>
  <c r="B66" i="5"/>
  <c r="D66" s="1"/>
  <c r="C65"/>
  <c r="E65" s="1"/>
  <c r="B67" i="13"/>
  <c r="D67" s="1"/>
  <c r="C66"/>
  <c r="E66" s="1"/>
  <c r="B67" i="10"/>
  <c r="D67" s="1"/>
  <c r="C66"/>
  <c r="E66" s="1"/>
  <c r="B67" i="9"/>
  <c r="D67" s="1"/>
  <c r="C66"/>
  <c r="E66" s="1"/>
  <c r="B68" i="8"/>
  <c r="D68" s="1"/>
  <c r="C67"/>
  <c r="E67" s="1"/>
  <c r="D67" i="7" l="1"/>
  <c r="B68"/>
  <c r="C67"/>
  <c r="E67" s="1"/>
  <c r="B67" i="11"/>
  <c r="D66"/>
  <c r="C66"/>
  <c r="E66" s="1"/>
  <c r="D66" i="4"/>
  <c r="C66"/>
  <c r="E66" s="1"/>
  <c r="B67"/>
  <c r="B67" i="12"/>
  <c r="D66"/>
  <c r="C66"/>
  <c r="E66" s="1"/>
  <c r="D66" i="1"/>
  <c r="B67"/>
  <c r="C66"/>
  <c r="E66" s="1"/>
  <c r="C66" i="6"/>
  <c r="E66" s="1"/>
  <c r="B67"/>
  <c r="D67" s="1"/>
  <c r="B71" i="15"/>
  <c r="D71" s="1"/>
  <c r="C70"/>
  <c r="E70" s="1"/>
  <c r="B67" i="5"/>
  <c r="D67" s="1"/>
  <c r="C66"/>
  <c r="E66" s="1"/>
  <c r="B68" i="13"/>
  <c r="D68" s="1"/>
  <c r="C67"/>
  <c r="E67" s="1"/>
  <c r="B68" i="10"/>
  <c r="D68" s="1"/>
  <c r="C67"/>
  <c r="E67" s="1"/>
  <c r="B68" i="9"/>
  <c r="D68" s="1"/>
  <c r="C67"/>
  <c r="E67" s="1"/>
  <c r="B69" i="8"/>
  <c r="D69" s="1"/>
  <c r="C68"/>
  <c r="E68" s="1"/>
  <c r="D68" i="7" l="1"/>
  <c r="B69"/>
  <c r="C68"/>
  <c r="E68" s="1"/>
  <c r="B68" i="11"/>
  <c r="D67"/>
  <c r="C67"/>
  <c r="E67" s="1"/>
  <c r="D67" i="4"/>
  <c r="C67"/>
  <c r="E67" s="1"/>
  <c r="B68"/>
  <c r="B68" i="12"/>
  <c r="D67"/>
  <c r="C67"/>
  <c r="E67" s="1"/>
  <c r="D67" i="1"/>
  <c r="B68"/>
  <c r="C67"/>
  <c r="E67" s="1"/>
  <c r="C67" i="6"/>
  <c r="E67" s="1"/>
  <c r="B68"/>
  <c r="D68" s="1"/>
  <c r="B72" i="15"/>
  <c r="D72" s="1"/>
  <c r="C71"/>
  <c r="E71" s="1"/>
  <c r="C67" i="5"/>
  <c r="E67" s="1"/>
  <c r="B68"/>
  <c r="D68" s="1"/>
  <c r="B69" i="13"/>
  <c r="D69" s="1"/>
  <c r="C68"/>
  <c r="E68" s="1"/>
  <c r="B69" i="10"/>
  <c r="D69" s="1"/>
  <c r="C68"/>
  <c r="E68" s="1"/>
  <c r="B69" i="9"/>
  <c r="D69" s="1"/>
  <c r="C68"/>
  <c r="E68" s="1"/>
  <c r="B70" i="8"/>
  <c r="D70" s="1"/>
  <c r="C69"/>
  <c r="E69" s="1"/>
  <c r="D69" i="7" l="1"/>
  <c r="B70"/>
  <c r="C69"/>
  <c r="E69" s="1"/>
  <c r="B69" i="11"/>
  <c r="D68"/>
  <c r="C68"/>
  <c r="E68" s="1"/>
  <c r="D68" i="4"/>
  <c r="C68"/>
  <c r="E68" s="1"/>
  <c r="B69"/>
  <c r="B69" i="12"/>
  <c r="D68"/>
  <c r="C68"/>
  <c r="E68" s="1"/>
  <c r="D68" i="1"/>
  <c r="B69"/>
  <c r="C68"/>
  <c r="E68" s="1"/>
  <c r="C68" i="6"/>
  <c r="E68" s="1"/>
  <c r="B69"/>
  <c r="D69" s="1"/>
  <c r="B73" i="15"/>
  <c r="D73" s="1"/>
  <c r="C72"/>
  <c r="E72" s="1"/>
  <c r="B69" i="5"/>
  <c r="D69" s="1"/>
  <c r="C68"/>
  <c r="E68" s="1"/>
  <c r="B70" i="13"/>
  <c r="D70" s="1"/>
  <c r="C69"/>
  <c r="E69" s="1"/>
  <c r="B70" i="10"/>
  <c r="D70" s="1"/>
  <c r="C69"/>
  <c r="E69" s="1"/>
  <c r="B70" i="9"/>
  <c r="D70" s="1"/>
  <c r="C69"/>
  <c r="E69" s="1"/>
  <c r="B71" i="8"/>
  <c r="D71" s="1"/>
  <c r="C70"/>
  <c r="E70" s="1"/>
  <c r="D70" i="7" l="1"/>
  <c r="B71"/>
  <c r="C70"/>
  <c r="E70" s="1"/>
  <c r="B70" i="11"/>
  <c r="D69"/>
  <c r="C69"/>
  <c r="E69" s="1"/>
  <c r="D69" i="4"/>
  <c r="C69"/>
  <c r="E69" s="1"/>
  <c r="B70"/>
  <c r="B70" i="12"/>
  <c r="D69"/>
  <c r="C69"/>
  <c r="E69" s="1"/>
  <c r="D69" i="1"/>
  <c r="B70"/>
  <c r="C69"/>
  <c r="E69" s="1"/>
  <c r="C69" i="6"/>
  <c r="E69" s="1"/>
  <c r="B70"/>
  <c r="D70" s="1"/>
  <c r="B74" i="15"/>
  <c r="D74" s="1"/>
  <c r="C73"/>
  <c r="E73" s="1"/>
  <c r="C69" i="5"/>
  <c r="E69" s="1"/>
  <c r="B70"/>
  <c r="D70" s="1"/>
  <c r="B71" i="13"/>
  <c r="D71" s="1"/>
  <c r="C70"/>
  <c r="E70" s="1"/>
  <c r="B71" i="10"/>
  <c r="D71" s="1"/>
  <c r="C70"/>
  <c r="E70" s="1"/>
  <c r="B71" i="9"/>
  <c r="D71" s="1"/>
  <c r="C70"/>
  <c r="E70" s="1"/>
  <c r="B72" i="8"/>
  <c r="D72" s="1"/>
  <c r="C71"/>
  <c r="E71" s="1"/>
  <c r="D71" i="7" l="1"/>
  <c r="C71"/>
  <c r="E71" s="1"/>
  <c r="B72"/>
  <c r="B71" i="11"/>
  <c r="D70"/>
  <c r="C70"/>
  <c r="E70" s="1"/>
  <c r="D70" i="4"/>
  <c r="C70"/>
  <c r="E70" s="1"/>
  <c r="B71"/>
  <c r="B71" i="12"/>
  <c r="D70"/>
  <c r="C70"/>
  <c r="E70" s="1"/>
  <c r="D70" i="1"/>
  <c r="B71"/>
  <c r="C70"/>
  <c r="E70" s="1"/>
  <c r="C70" i="6"/>
  <c r="E70" s="1"/>
  <c r="B71"/>
  <c r="D71" s="1"/>
  <c r="B75" i="15"/>
  <c r="D75" s="1"/>
  <c r="C74"/>
  <c r="E74" s="1"/>
  <c r="C70" i="5"/>
  <c r="E70" s="1"/>
  <c r="B71"/>
  <c r="D71" s="1"/>
  <c r="B72" i="13"/>
  <c r="D72" s="1"/>
  <c r="C71"/>
  <c r="E71" s="1"/>
  <c r="B72" i="10"/>
  <c r="D72" s="1"/>
  <c r="C71"/>
  <c r="E71" s="1"/>
  <c r="B72" i="9"/>
  <c r="D72" s="1"/>
  <c r="C71"/>
  <c r="E71" s="1"/>
  <c r="B73" i="8"/>
  <c r="D73" s="1"/>
  <c r="C72"/>
  <c r="E72" s="1"/>
  <c r="D72" i="7" l="1"/>
  <c r="B73"/>
  <c r="C72"/>
  <c r="E72" s="1"/>
  <c r="B72" i="11"/>
  <c r="D71"/>
  <c r="C71"/>
  <c r="E71" s="1"/>
  <c r="D71" i="4"/>
  <c r="C71"/>
  <c r="E71" s="1"/>
  <c r="B72"/>
  <c r="B72" i="12"/>
  <c r="D71"/>
  <c r="C71"/>
  <c r="E71" s="1"/>
  <c r="D71" i="1"/>
  <c r="B72"/>
  <c r="C71"/>
  <c r="E71" s="1"/>
  <c r="C71" i="6"/>
  <c r="E71" s="1"/>
  <c r="B72"/>
  <c r="D72" s="1"/>
  <c r="B76" i="15"/>
  <c r="D76" s="1"/>
  <c r="C75"/>
  <c r="E75" s="1"/>
  <c r="C71" i="5"/>
  <c r="E71" s="1"/>
  <c r="B72"/>
  <c r="D72" s="1"/>
  <c r="B73" i="13"/>
  <c r="D73" s="1"/>
  <c r="C72"/>
  <c r="E72" s="1"/>
  <c r="B73" i="10"/>
  <c r="D73" s="1"/>
  <c r="C72"/>
  <c r="E72" s="1"/>
  <c r="B73" i="9"/>
  <c r="D73" s="1"/>
  <c r="C72"/>
  <c r="E72" s="1"/>
  <c r="B74" i="8"/>
  <c r="D74" s="1"/>
  <c r="C73"/>
  <c r="E73" s="1"/>
  <c r="D73" i="7" l="1"/>
  <c r="B74"/>
  <c r="C73"/>
  <c r="E73" s="1"/>
  <c r="B73" i="11"/>
  <c r="D72"/>
  <c r="C72"/>
  <c r="E72" s="1"/>
  <c r="D72" i="4"/>
  <c r="C72"/>
  <c r="E72" s="1"/>
  <c r="B73"/>
  <c r="B73" i="12"/>
  <c r="D72"/>
  <c r="C72"/>
  <c r="E72" s="1"/>
  <c r="D72" i="1"/>
  <c r="B73"/>
  <c r="C72"/>
  <c r="E72" s="1"/>
  <c r="C72" i="6"/>
  <c r="E72" s="1"/>
  <c r="B73"/>
  <c r="D73" s="1"/>
  <c r="B77" i="15"/>
  <c r="D77" s="1"/>
  <c r="C76"/>
  <c r="E76" s="1"/>
  <c r="B73" i="5"/>
  <c r="D73" s="1"/>
  <c r="C72"/>
  <c r="E72" s="1"/>
  <c r="B74" i="13"/>
  <c r="D74" s="1"/>
  <c r="C73"/>
  <c r="E73" s="1"/>
  <c r="B74" i="10"/>
  <c r="D74" s="1"/>
  <c r="C73"/>
  <c r="E73" s="1"/>
  <c r="B74" i="9"/>
  <c r="D74" s="1"/>
  <c r="C73"/>
  <c r="E73" s="1"/>
  <c r="B75" i="8"/>
  <c r="D75" s="1"/>
  <c r="C74"/>
  <c r="E74" s="1"/>
  <c r="D74" i="7" l="1"/>
  <c r="B75"/>
  <c r="C74"/>
  <c r="E74" s="1"/>
  <c r="B74" i="11"/>
  <c r="D73"/>
  <c r="C73"/>
  <c r="E73" s="1"/>
  <c r="D73" i="4"/>
  <c r="C73"/>
  <c r="E73" s="1"/>
  <c r="B74"/>
  <c r="B74" i="12"/>
  <c r="D73"/>
  <c r="C73"/>
  <c r="E73" s="1"/>
  <c r="D73" i="1"/>
  <c r="B74"/>
  <c r="C73"/>
  <c r="E73" s="1"/>
  <c r="C73" i="6"/>
  <c r="E73" s="1"/>
  <c r="B74"/>
  <c r="D74" s="1"/>
  <c r="B78" i="15"/>
  <c r="D78" s="1"/>
  <c r="C77"/>
  <c r="E77" s="1"/>
  <c r="B74" i="5"/>
  <c r="D74" s="1"/>
  <c r="C73"/>
  <c r="E73" s="1"/>
  <c r="B75" i="13"/>
  <c r="D75" s="1"/>
  <c r="C74"/>
  <c r="E74" s="1"/>
  <c r="B75" i="10"/>
  <c r="D75" s="1"/>
  <c r="C74"/>
  <c r="E74" s="1"/>
  <c r="B75" i="9"/>
  <c r="D75" s="1"/>
  <c r="C74"/>
  <c r="E74" s="1"/>
  <c r="B76" i="8"/>
  <c r="D76" s="1"/>
  <c r="C75"/>
  <c r="E75" s="1"/>
  <c r="D75" i="7" l="1"/>
  <c r="B76"/>
  <c r="C75"/>
  <c r="E75" s="1"/>
  <c r="B75" i="11"/>
  <c r="D74"/>
  <c r="C74"/>
  <c r="E74" s="1"/>
  <c r="D74" i="4"/>
  <c r="C74"/>
  <c r="E74" s="1"/>
  <c r="B75"/>
  <c r="B75" i="12"/>
  <c r="D74"/>
  <c r="C74"/>
  <c r="E74" s="1"/>
  <c r="D74" i="1"/>
  <c r="B75"/>
  <c r="C74"/>
  <c r="E74" s="1"/>
  <c r="C74" i="6"/>
  <c r="E74" s="1"/>
  <c r="B75"/>
  <c r="D75" s="1"/>
  <c r="B79" i="15"/>
  <c r="D79" s="1"/>
  <c r="C78"/>
  <c r="E78" s="1"/>
  <c r="C74" i="5"/>
  <c r="E74" s="1"/>
  <c r="B75"/>
  <c r="D75" s="1"/>
  <c r="B76" i="13"/>
  <c r="D76" s="1"/>
  <c r="C75"/>
  <c r="E75" s="1"/>
  <c r="B76" i="10"/>
  <c r="D76" s="1"/>
  <c r="C75"/>
  <c r="E75" s="1"/>
  <c r="B76" i="9"/>
  <c r="D76" s="1"/>
  <c r="C75"/>
  <c r="E75" s="1"/>
  <c r="B77" i="8"/>
  <c r="D77" s="1"/>
  <c r="C76"/>
  <c r="E76" s="1"/>
  <c r="D76" i="7" l="1"/>
  <c r="B77"/>
  <c r="C76"/>
  <c r="E76" s="1"/>
  <c r="B76" i="11"/>
  <c r="D75"/>
  <c r="C75"/>
  <c r="E75" s="1"/>
  <c r="D75" i="4"/>
  <c r="C75"/>
  <c r="E75" s="1"/>
  <c r="B76"/>
  <c r="B76" i="12"/>
  <c r="D75"/>
  <c r="C75"/>
  <c r="E75" s="1"/>
  <c r="D75" i="1"/>
  <c r="B76"/>
  <c r="C75"/>
  <c r="E75" s="1"/>
  <c r="C75" i="6"/>
  <c r="E75" s="1"/>
  <c r="B76"/>
  <c r="D76" s="1"/>
  <c r="B80" i="15"/>
  <c r="D80" s="1"/>
  <c r="C79"/>
  <c r="E79" s="1"/>
  <c r="C75" i="5"/>
  <c r="E75" s="1"/>
  <c r="B76"/>
  <c r="D76" s="1"/>
  <c r="B77" i="13"/>
  <c r="D77" s="1"/>
  <c r="C76"/>
  <c r="E76" s="1"/>
  <c r="B77" i="10"/>
  <c r="D77" s="1"/>
  <c r="C76"/>
  <c r="E76" s="1"/>
  <c r="B77" i="9"/>
  <c r="D77" s="1"/>
  <c r="C76"/>
  <c r="E76" s="1"/>
  <c r="B78" i="8"/>
  <c r="D78" s="1"/>
  <c r="C77"/>
  <c r="E77" s="1"/>
  <c r="D77" i="7" l="1"/>
  <c r="B78"/>
  <c r="C77"/>
  <c r="E77" s="1"/>
  <c r="B77" i="11"/>
  <c r="D76"/>
  <c r="C76"/>
  <c r="E76" s="1"/>
  <c r="D76" i="4"/>
  <c r="C76"/>
  <c r="E76" s="1"/>
  <c r="B77"/>
  <c r="B77" i="12"/>
  <c r="D76"/>
  <c r="C76"/>
  <c r="E76" s="1"/>
  <c r="D76" i="1"/>
  <c r="B77"/>
  <c r="C76"/>
  <c r="E76" s="1"/>
  <c r="C76" i="6"/>
  <c r="E76" s="1"/>
  <c r="B77"/>
  <c r="D77" s="1"/>
  <c r="B81" i="15"/>
  <c r="D81" s="1"/>
  <c r="C80"/>
  <c r="E80" s="1"/>
  <c r="C76" i="5"/>
  <c r="E76" s="1"/>
  <c r="B77"/>
  <c r="D77" s="1"/>
  <c r="B78" i="13"/>
  <c r="D78" s="1"/>
  <c r="C77"/>
  <c r="E77" s="1"/>
  <c r="B78" i="10"/>
  <c r="D78" s="1"/>
  <c r="C77"/>
  <c r="E77" s="1"/>
  <c r="B78" i="9"/>
  <c r="D78" s="1"/>
  <c r="C77"/>
  <c r="E77" s="1"/>
  <c r="B79" i="8"/>
  <c r="D79" s="1"/>
  <c r="C78"/>
  <c r="E78" s="1"/>
  <c r="D78" i="7" l="1"/>
  <c r="B79"/>
  <c r="C78"/>
  <c r="E78" s="1"/>
  <c r="B78" i="11"/>
  <c r="D77"/>
  <c r="C77"/>
  <c r="E77" s="1"/>
  <c r="D77" i="4"/>
  <c r="C77"/>
  <c r="E77" s="1"/>
  <c r="B78"/>
  <c r="B78" i="12"/>
  <c r="D77"/>
  <c r="C77"/>
  <c r="E77" s="1"/>
  <c r="D77" i="1"/>
  <c r="C77"/>
  <c r="E77" s="1"/>
  <c r="B78"/>
  <c r="C77" i="6"/>
  <c r="E77" s="1"/>
  <c r="B78"/>
  <c r="D78" s="1"/>
  <c r="B82" i="15"/>
  <c r="D82" s="1"/>
  <c r="C81"/>
  <c r="E81" s="1"/>
  <c r="B78" i="5"/>
  <c r="D78" s="1"/>
  <c r="C77"/>
  <c r="E77" s="1"/>
  <c r="B79" i="13"/>
  <c r="D79" s="1"/>
  <c r="C78"/>
  <c r="E78" s="1"/>
  <c r="B79" i="10"/>
  <c r="D79" s="1"/>
  <c r="C78"/>
  <c r="E78" s="1"/>
  <c r="B79" i="9"/>
  <c r="D79" s="1"/>
  <c r="C78"/>
  <c r="E78" s="1"/>
  <c r="B80" i="8"/>
  <c r="D80" s="1"/>
  <c r="C79"/>
  <c r="E79" s="1"/>
  <c r="D79" i="7" l="1"/>
  <c r="B80"/>
  <c r="C79"/>
  <c r="E79" s="1"/>
  <c r="B79" i="11"/>
  <c r="D78"/>
  <c r="C78"/>
  <c r="E78" s="1"/>
  <c r="D78" i="4"/>
  <c r="C78"/>
  <c r="E78" s="1"/>
  <c r="B79"/>
  <c r="B79" i="12"/>
  <c r="D78"/>
  <c r="C78"/>
  <c r="E78" s="1"/>
  <c r="D78" i="1"/>
  <c r="B79"/>
  <c r="C78"/>
  <c r="E78" s="1"/>
  <c r="C78" i="6"/>
  <c r="E78" s="1"/>
  <c r="B79"/>
  <c r="D79" s="1"/>
  <c r="B83" i="15"/>
  <c r="D83" s="1"/>
  <c r="C82"/>
  <c r="E82" s="1"/>
  <c r="C78" i="5"/>
  <c r="E78" s="1"/>
  <c r="B79"/>
  <c r="D79" s="1"/>
  <c r="B80" i="13"/>
  <c r="D80" s="1"/>
  <c r="C79"/>
  <c r="E79" s="1"/>
  <c r="B80" i="10"/>
  <c r="D80" s="1"/>
  <c r="C79"/>
  <c r="E79" s="1"/>
  <c r="B80" i="9"/>
  <c r="D80" s="1"/>
  <c r="C79"/>
  <c r="E79" s="1"/>
  <c r="B81" i="8"/>
  <c r="D81" s="1"/>
  <c r="C80"/>
  <c r="E80" s="1"/>
  <c r="D80" i="7" l="1"/>
  <c r="B81"/>
  <c r="C80"/>
  <c r="E80" s="1"/>
  <c r="B80" i="11"/>
  <c r="D79"/>
  <c r="C79"/>
  <c r="E79" s="1"/>
  <c r="D79" i="4"/>
  <c r="C79"/>
  <c r="E79" s="1"/>
  <c r="B80"/>
  <c r="B80" i="12"/>
  <c r="D79"/>
  <c r="C79"/>
  <c r="E79" s="1"/>
  <c r="D79" i="1"/>
  <c r="B80"/>
  <c r="C79"/>
  <c r="E79" s="1"/>
  <c r="C79" i="6"/>
  <c r="E79" s="1"/>
  <c r="B80"/>
  <c r="D80" s="1"/>
  <c r="B84" i="15"/>
  <c r="D84" s="1"/>
  <c r="C83"/>
  <c r="E83" s="1"/>
  <c r="B80" i="5"/>
  <c r="D80" s="1"/>
  <c r="C79"/>
  <c r="E79" s="1"/>
  <c r="B81" i="13"/>
  <c r="D81" s="1"/>
  <c r="C80"/>
  <c r="E80" s="1"/>
  <c r="B81" i="10"/>
  <c r="D81" s="1"/>
  <c r="C80"/>
  <c r="E80" s="1"/>
  <c r="B81" i="9"/>
  <c r="D81" s="1"/>
  <c r="C80"/>
  <c r="E80" s="1"/>
  <c r="B82" i="8"/>
  <c r="D82" s="1"/>
  <c r="C81"/>
  <c r="E81" s="1"/>
  <c r="D81" i="7" l="1"/>
  <c r="C81"/>
  <c r="E81" s="1"/>
  <c r="B82"/>
  <c r="B81" i="11"/>
  <c r="D80"/>
  <c r="C80"/>
  <c r="E80" s="1"/>
  <c r="D80" i="4"/>
  <c r="C80"/>
  <c r="E80" s="1"/>
  <c r="B81"/>
  <c r="B81" i="12"/>
  <c r="D80"/>
  <c r="C80"/>
  <c r="E80" s="1"/>
  <c r="D80" i="1"/>
  <c r="B81"/>
  <c r="C80"/>
  <c r="E80" s="1"/>
  <c r="C80" i="6"/>
  <c r="E80" s="1"/>
  <c r="B81"/>
  <c r="D81" s="1"/>
  <c r="B85" i="15"/>
  <c r="D85" s="1"/>
  <c r="C84"/>
  <c r="E84" s="1"/>
  <c r="B81" i="5"/>
  <c r="D81" s="1"/>
  <c r="C80"/>
  <c r="E80" s="1"/>
  <c r="B82" i="13"/>
  <c r="D82" s="1"/>
  <c r="C81"/>
  <c r="E81" s="1"/>
  <c r="B82" i="10"/>
  <c r="D82" s="1"/>
  <c r="C81"/>
  <c r="E81" s="1"/>
  <c r="B82" i="9"/>
  <c r="D82" s="1"/>
  <c r="C81"/>
  <c r="E81" s="1"/>
  <c r="B83" i="8"/>
  <c r="D83" s="1"/>
  <c r="C82"/>
  <c r="E82" s="1"/>
  <c r="D82" i="7" l="1"/>
  <c r="B83"/>
  <c r="C82"/>
  <c r="E82" s="1"/>
  <c r="B82" i="11"/>
  <c r="D81"/>
  <c r="C81"/>
  <c r="E81" s="1"/>
  <c r="D81" i="4"/>
  <c r="C81"/>
  <c r="E81" s="1"/>
  <c r="B82"/>
  <c r="B82" i="12"/>
  <c r="D81"/>
  <c r="C81"/>
  <c r="E81" s="1"/>
  <c r="D81" i="1"/>
  <c r="C81"/>
  <c r="E81" s="1"/>
  <c r="B82"/>
  <c r="C81" i="6"/>
  <c r="E81" s="1"/>
  <c r="B82"/>
  <c r="D82" s="1"/>
  <c r="B86" i="15"/>
  <c r="D86" s="1"/>
  <c r="C85"/>
  <c r="E85" s="1"/>
  <c r="B82" i="5"/>
  <c r="D82" s="1"/>
  <c r="C81"/>
  <c r="E81" s="1"/>
  <c r="B83" i="13"/>
  <c r="D83" s="1"/>
  <c r="C82"/>
  <c r="E82" s="1"/>
  <c r="B83" i="10"/>
  <c r="D83" s="1"/>
  <c r="C82"/>
  <c r="E82" s="1"/>
  <c r="B83" i="9"/>
  <c r="D83" s="1"/>
  <c r="C82"/>
  <c r="E82" s="1"/>
  <c r="B84" i="8"/>
  <c r="D84" s="1"/>
  <c r="C83"/>
  <c r="E83" s="1"/>
  <c r="D83" i="7" l="1"/>
  <c r="C83"/>
  <c r="E83" s="1"/>
  <c r="B84"/>
  <c r="B83" i="11"/>
  <c r="D82"/>
  <c r="C82"/>
  <c r="E82" s="1"/>
  <c r="D82" i="4"/>
  <c r="C82"/>
  <c r="E82" s="1"/>
  <c r="B83"/>
  <c r="B83" i="12"/>
  <c r="D82"/>
  <c r="C82"/>
  <c r="E82" s="1"/>
  <c r="D82" i="1"/>
  <c r="B83"/>
  <c r="C82"/>
  <c r="E82" s="1"/>
  <c r="C82" i="6"/>
  <c r="E82" s="1"/>
  <c r="B83"/>
  <c r="D83" s="1"/>
  <c r="B87" i="15"/>
  <c r="D87" s="1"/>
  <c r="C86"/>
  <c r="E86" s="1"/>
  <c r="B83" i="5"/>
  <c r="D83" s="1"/>
  <c r="C82"/>
  <c r="E82" s="1"/>
  <c r="B84" i="13"/>
  <c r="D84" s="1"/>
  <c r="C83"/>
  <c r="E83" s="1"/>
  <c r="B84" i="10"/>
  <c r="D84" s="1"/>
  <c r="C83"/>
  <c r="E83" s="1"/>
  <c r="B84" i="9"/>
  <c r="D84" s="1"/>
  <c r="C83"/>
  <c r="E83" s="1"/>
  <c r="B85" i="8"/>
  <c r="D85" s="1"/>
  <c r="C84"/>
  <c r="E84" s="1"/>
  <c r="D84" i="7" l="1"/>
  <c r="B85"/>
  <c r="C84"/>
  <c r="E84" s="1"/>
  <c r="B84" i="11"/>
  <c r="D83"/>
  <c r="C83"/>
  <c r="E83" s="1"/>
  <c r="D83" i="4"/>
  <c r="C83"/>
  <c r="E83" s="1"/>
  <c r="B84"/>
  <c r="B84" i="12"/>
  <c r="D83"/>
  <c r="C83"/>
  <c r="E83" s="1"/>
  <c r="D83" i="1"/>
  <c r="B84"/>
  <c r="C83"/>
  <c r="E83" s="1"/>
  <c r="C83" i="6"/>
  <c r="E83" s="1"/>
  <c r="B84"/>
  <c r="D84" s="1"/>
  <c r="B88" i="15"/>
  <c r="D88" s="1"/>
  <c r="C87"/>
  <c r="E87" s="1"/>
  <c r="B84" i="5"/>
  <c r="D84" s="1"/>
  <c r="C83"/>
  <c r="E83" s="1"/>
  <c r="B85" i="13"/>
  <c r="D85" s="1"/>
  <c r="C84"/>
  <c r="E84" s="1"/>
  <c r="B85" i="10"/>
  <c r="D85" s="1"/>
  <c r="C84"/>
  <c r="E84" s="1"/>
  <c r="B85" i="9"/>
  <c r="D85" s="1"/>
  <c r="C84"/>
  <c r="E84" s="1"/>
  <c r="B86" i="8"/>
  <c r="D86" s="1"/>
  <c r="C85"/>
  <c r="E85" s="1"/>
  <c r="D85" i="7" l="1"/>
  <c r="B86"/>
  <c r="C85"/>
  <c r="E85" s="1"/>
  <c r="B85" i="11"/>
  <c r="D84"/>
  <c r="C84"/>
  <c r="E84" s="1"/>
  <c r="D84" i="4"/>
  <c r="C84"/>
  <c r="E84" s="1"/>
  <c r="B85"/>
  <c r="B85" i="12"/>
  <c r="D84"/>
  <c r="C84"/>
  <c r="E84" s="1"/>
  <c r="D84" i="1"/>
  <c r="B85"/>
  <c r="C84"/>
  <c r="E84" s="1"/>
  <c r="C84" i="6"/>
  <c r="E84" s="1"/>
  <c r="B85"/>
  <c r="D85" s="1"/>
  <c r="B89" i="15"/>
  <c r="D89" s="1"/>
  <c r="C88"/>
  <c r="E88" s="1"/>
  <c r="B85" i="5"/>
  <c r="D85" s="1"/>
  <c r="C84"/>
  <c r="E84" s="1"/>
  <c r="B86" i="13"/>
  <c r="D86" s="1"/>
  <c r="C85"/>
  <c r="E85" s="1"/>
  <c r="B86" i="10"/>
  <c r="D86" s="1"/>
  <c r="C85"/>
  <c r="E85" s="1"/>
  <c r="B86" i="9"/>
  <c r="D86" s="1"/>
  <c r="C85"/>
  <c r="E85" s="1"/>
  <c r="B87" i="8"/>
  <c r="D87" s="1"/>
  <c r="C86"/>
  <c r="E86" s="1"/>
  <c r="D86" i="7" l="1"/>
  <c r="B87"/>
  <c r="C86"/>
  <c r="E86" s="1"/>
  <c r="B86" i="11"/>
  <c r="D85"/>
  <c r="C85"/>
  <c r="E85" s="1"/>
  <c r="D85" i="4"/>
  <c r="C85"/>
  <c r="E85" s="1"/>
  <c r="B86"/>
  <c r="B86" i="12"/>
  <c r="D85"/>
  <c r="C85"/>
  <c r="E85" s="1"/>
  <c r="D85" i="1"/>
  <c r="C85"/>
  <c r="E85" s="1"/>
  <c r="B86"/>
  <c r="C85" i="6"/>
  <c r="E85" s="1"/>
  <c r="B86"/>
  <c r="D86" s="1"/>
  <c r="B90" i="15"/>
  <c r="D90" s="1"/>
  <c r="C89"/>
  <c r="E89" s="1"/>
  <c r="B86" i="5"/>
  <c r="D86" s="1"/>
  <c r="C85"/>
  <c r="E85" s="1"/>
  <c r="B87" i="13"/>
  <c r="D87" s="1"/>
  <c r="C86"/>
  <c r="E86" s="1"/>
  <c r="B87" i="10"/>
  <c r="D87" s="1"/>
  <c r="C86"/>
  <c r="E86" s="1"/>
  <c r="B87" i="9"/>
  <c r="D87" s="1"/>
  <c r="C86"/>
  <c r="E86" s="1"/>
  <c r="B88" i="8"/>
  <c r="D88" s="1"/>
  <c r="C87"/>
  <c r="E87" s="1"/>
  <c r="D87" i="7" l="1"/>
  <c r="B88"/>
  <c r="C87"/>
  <c r="E87" s="1"/>
  <c r="B87" i="11"/>
  <c r="D86"/>
  <c r="C86"/>
  <c r="E86" s="1"/>
  <c r="D86" i="4"/>
  <c r="C86"/>
  <c r="E86" s="1"/>
  <c r="B87"/>
  <c r="B87" i="12"/>
  <c r="D86"/>
  <c r="C86"/>
  <c r="E86" s="1"/>
  <c r="D86" i="1"/>
  <c r="C86"/>
  <c r="E86" s="1"/>
  <c r="B87"/>
  <c r="C86" i="6"/>
  <c r="E86" s="1"/>
  <c r="B87"/>
  <c r="D87" s="1"/>
  <c r="B91" i="15"/>
  <c r="D91" s="1"/>
  <c r="C90"/>
  <c r="E90" s="1"/>
  <c r="B87" i="5"/>
  <c r="D87" s="1"/>
  <c r="C86"/>
  <c r="E86" s="1"/>
  <c r="B88" i="13"/>
  <c r="D88" s="1"/>
  <c r="C87"/>
  <c r="E87" s="1"/>
  <c r="B88" i="10"/>
  <c r="D88" s="1"/>
  <c r="C87"/>
  <c r="E87" s="1"/>
  <c r="B88" i="9"/>
  <c r="D88" s="1"/>
  <c r="C87"/>
  <c r="E87" s="1"/>
  <c r="B89" i="8"/>
  <c r="D89" s="1"/>
  <c r="C88"/>
  <c r="E88" s="1"/>
  <c r="D88" i="7" l="1"/>
  <c r="B89"/>
  <c r="C88"/>
  <c r="E88" s="1"/>
  <c r="B88" i="11"/>
  <c r="D87"/>
  <c r="C87"/>
  <c r="E87" s="1"/>
  <c r="D87" i="4"/>
  <c r="C87"/>
  <c r="E87" s="1"/>
  <c r="B88"/>
  <c r="B88" i="12"/>
  <c r="D87"/>
  <c r="C87"/>
  <c r="E87" s="1"/>
  <c r="D87" i="1"/>
  <c r="B88"/>
  <c r="C87"/>
  <c r="E87" s="1"/>
  <c r="C87" i="6"/>
  <c r="E87" s="1"/>
  <c r="B88"/>
  <c r="D88" s="1"/>
  <c r="B92" i="15"/>
  <c r="D92" s="1"/>
  <c r="C91"/>
  <c r="E91" s="1"/>
  <c r="B88" i="5"/>
  <c r="D88" s="1"/>
  <c r="C87"/>
  <c r="E87" s="1"/>
  <c r="B89" i="13"/>
  <c r="D89" s="1"/>
  <c r="C88"/>
  <c r="E88" s="1"/>
  <c r="B89" i="10"/>
  <c r="D89" s="1"/>
  <c r="C88"/>
  <c r="E88" s="1"/>
  <c r="B89" i="9"/>
  <c r="D89" s="1"/>
  <c r="C88"/>
  <c r="E88" s="1"/>
  <c r="B90" i="8"/>
  <c r="D90" s="1"/>
  <c r="C89"/>
  <c r="E89" s="1"/>
  <c r="D89" i="7" l="1"/>
  <c r="B90"/>
  <c r="C89"/>
  <c r="E89" s="1"/>
  <c r="B89" i="11"/>
  <c r="D88"/>
  <c r="C88"/>
  <c r="E88" s="1"/>
  <c r="D88" i="4"/>
  <c r="C88"/>
  <c r="E88" s="1"/>
  <c r="B89"/>
  <c r="B89" i="12"/>
  <c r="D88"/>
  <c r="C88"/>
  <c r="E88" s="1"/>
  <c r="D88" i="1"/>
  <c r="C88"/>
  <c r="E88" s="1"/>
  <c r="B89"/>
  <c r="C88" i="6"/>
  <c r="E88" s="1"/>
  <c r="B89"/>
  <c r="D89" s="1"/>
  <c r="B93" i="15"/>
  <c r="D93" s="1"/>
  <c r="C92"/>
  <c r="E92" s="1"/>
  <c r="B89" i="5"/>
  <c r="D89" s="1"/>
  <c r="C88"/>
  <c r="E88" s="1"/>
  <c r="B90" i="13"/>
  <c r="D90" s="1"/>
  <c r="C89"/>
  <c r="E89" s="1"/>
  <c r="B90" i="10"/>
  <c r="D90" s="1"/>
  <c r="C89"/>
  <c r="E89" s="1"/>
  <c r="B90" i="9"/>
  <c r="D90" s="1"/>
  <c r="C89"/>
  <c r="E89" s="1"/>
  <c r="B91" i="8"/>
  <c r="D91" s="1"/>
  <c r="C90"/>
  <c r="E90" s="1"/>
  <c r="D90" i="7" l="1"/>
  <c r="B91"/>
  <c r="C90"/>
  <c r="E90" s="1"/>
  <c r="B90" i="11"/>
  <c r="D89"/>
  <c r="C89"/>
  <c r="E89" s="1"/>
  <c r="D89" i="4"/>
  <c r="B90"/>
  <c r="C89"/>
  <c r="E89" s="1"/>
  <c r="B90" i="12"/>
  <c r="D89"/>
  <c r="C89"/>
  <c r="E89" s="1"/>
  <c r="D89" i="1"/>
  <c r="C89"/>
  <c r="E89" s="1"/>
  <c r="B90"/>
  <c r="C89" i="6"/>
  <c r="E89" s="1"/>
  <c r="B90"/>
  <c r="D90" s="1"/>
  <c r="B94" i="15"/>
  <c r="D94" s="1"/>
  <c r="C93"/>
  <c r="E93" s="1"/>
  <c r="B90" i="5"/>
  <c r="D90" s="1"/>
  <c r="C89"/>
  <c r="E89" s="1"/>
  <c r="B91" i="13"/>
  <c r="D91" s="1"/>
  <c r="C90"/>
  <c r="E90" s="1"/>
  <c r="B91" i="10"/>
  <c r="D91" s="1"/>
  <c r="C90"/>
  <c r="E90" s="1"/>
  <c r="B91" i="9"/>
  <c r="D91" s="1"/>
  <c r="C90"/>
  <c r="E90" s="1"/>
  <c r="B92" i="8"/>
  <c r="D92" s="1"/>
  <c r="C91"/>
  <c r="E91" s="1"/>
  <c r="D91" i="7" l="1"/>
  <c r="B92"/>
  <c r="C91"/>
  <c r="E91" s="1"/>
  <c r="B91" i="11"/>
  <c r="D90"/>
  <c r="C90"/>
  <c r="E90" s="1"/>
  <c r="D90" i="4"/>
  <c r="B91"/>
  <c r="C90"/>
  <c r="E90" s="1"/>
  <c r="B91" i="12"/>
  <c r="D90"/>
  <c r="C90"/>
  <c r="E90" s="1"/>
  <c r="D90" i="1"/>
  <c r="C90"/>
  <c r="E90" s="1"/>
  <c r="B91"/>
  <c r="B91" i="6"/>
  <c r="D91" s="1"/>
  <c r="C90"/>
  <c r="E90" s="1"/>
  <c r="B95" i="15"/>
  <c r="D95" s="1"/>
  <c r="C94"/>
  <c r="E94" s="1"/>
  <c r="B91" i="5"/>
  <c r="D91" s="1"/>
  <c r="C90"/>
  <c r="E90" s="1"/>
  <c r="B92" i="13"/>
  <c r="D92" s="1"/>
  <c r="C91"/>
  <c r="E91" s="1"/>
  <c r="B92" i="10"/>
  <c r="D92" s="1"/>
  <c r="C91"/>
  <c r="E91" s="1"/>
  <c r="B92" i="9"/>
  <c r="D92" s="1"/>
  <c r="C91"/>
  <c r="E91" s="1"/>
  <c r="B93" i="8"/>
  <c r="D93" s="1"/>
  <c r="C92"/>
  <c r="E92" s="1"/>
  <c r="D92" i="7" l="1"/>
  <c r="B93"/>
  <c r="C92"/>
  <c r="E92" s="1"/>
  <c r="B92" i="11"/>
  <c r="D91"/>
  <c r="C91"/>
  <c r="E91" s="1"/>
  <c r="D91" i="4"/>
  <c r="C91"/>
  <c r="E91" s="1"/>
  <c r="B92"/>
  <c r="B92" i="12"/>
  <c r="D91"/>
  <c r="C91"/>
  <c r="E91" s="1"/>
  <c r="D91" i="1"/>
  <c r="B92"/>
  <c r="C91"/>
  <c r="E91" s="1"/>
  <c r="C91" i="6"/>
  <c r="E91" s="1"/>
  <c r="B92"/>
  <c r="D92" s="1"/>
  <c r="B96" i="15"/>
  <c r="D96" s="1"/>
  <c r="C95"/>
  <c r="E95" s="1"/>
  <c r="B92" i="5"/>
  <c r="D92" s="1"/>
  <c r="C91"/>
  <c r="E91" s="1"/>
  <c r="B93" i="13"/>
  <c r="D93" s="1"/>
  <c r="C92"/>
  <c r="E92" s="1"/>
  <c r="B93" i="10"/>
  <c r="D93" s="1"/>
  <c r="C92"/>
  <c r="E92" s="1"/>
  <c r="B93" i="9"/>
  <c r="D93" s="1"/>
  <c r="C92"/>
  <c r="E92" s="1"/>
  <c r="B94" i="8"/>
  <c r="D94" s="1"/>
  <c r="C93"/>
  <c r="E93" s="1"/>
  <c r="D93" i="7" l="1"/>
  <c r="B94"/>
  <c r="C93"/>
  <c r="E93" s="1"/>
  <c r="B93" i="11"/>
  <c r="D92"/>
  <c r="C92"/>
  <c r="E92" s="1"/>
  <c r="D92" i="4"/>
  <c r="C92"/>
  <c r="E92" s="1"/>
  <c r="B93"/>
  <c r="B93" i="12"/>
  <c r="D92"/>
  <c r="C92"/>
  <c r="E92" s="1"/>
  <c r="D92" i="1"/>
  <c r="C92"/>
  <c r="E92" s="1"/>
  <c r="B93"/>
  <c r="C92" i="6"/>
  <c r="E92" s="1"/>
  <c r="B93"/>
  <c r="D93" s="1"/>
  <c r="B97" i="15"/>
  <c r="D97" s="1"/>
  <c r="C96"/>
  <c r="E96" s="1"/>
  <c r="C92" i="5"/>
  <c r="E92" s="1"/>
  <c r="B93"/>
  <c r="D93" s="1"/>
  <c r="B94" i="13"/>
  <c r="D94" s="1"/>
  <c r="C93"/>
  <c r="E93" s="1"/>
  <c r="B94" i="10"/>
  <c r="D94" s="1"/>
  <c r="C93"/>
  <c r="E93" s="1"/>
  <c r="B94" i="9"/>
  <c r="D94" s="1"/>
  <c r="C93"/>
  <c r="E93" s="1"/>
  <c r="B95" i="8"/>
  <c r="D95" s="1"/>
  <c r="C94"/>
  <c r="E94" s="1"/>
  <c r="D94" i="7" l="1"/>
  <c r="C94"/>
  <c r="E94" s="1"/>
  <c r="B95"/>
  <c r="B94" i="11"/>
  <c r="D93"/>
  <c r="C93"/>
  <c r="E93" s="1"/>
  <c r="D93" i="4"/>
  <c r="C93"/>
  <c r="E93" s="1"/>
  <c r="B94"/>
  <c r="B94" i="12"/>
  <c r="D93"/>
  <c r="C93"/>
  <c r="E93" s="1"/>
  <c r="D93" i="1"/>
  <c r="C93"/>
  <c r="E93" s="1"/>
  <c r="B94"/>
  <c r="C93" i="6"/>
  <c r="E93" s="1"/>
  <c r="B94"/>
  <c r="D94" s="1"/>
  <c r="B98" i="15"/>
  <c r="D98" s="1"/>
  <c r="C97"/>
  <c r="E97" s="1"/>
  <c r="B94" i="5"/>
  <c r="D94" s="1"/>
  <c r="C93"/>
  <c r="E93" s="1"/>
  <c r="B95" i="13"/>
  <c r="D95" s="1"/>
  <c r="C94"/>
  <c r="E94" s="1"/>
  <c r="B95" i="10"/>
  <c r="D95" s="1"/>
  <c r="C94"/>
  <c r="E94" s="1"/>
  <c r="B95" i="9"/>
  <c r="D95" s="1"/>
  <c r="C94"/>
  <c r="E94" s="1"/>
  <c r="B96" i="8"/>
  <c r="D96" s="1"/>
  <c r="C95"/>
  <c r="E95" s="1"/>
  <c r="D95" i="7" l="1"/>
  <c r="B96"/>
  <c r="C95"/>
  <c r="E95" s="1"/>
  <c r="B95" i="11"/>
  <c r="D94"/>
  <c r="C94"/>
  <c r="E94" s="1"/>
  <c r="D94" i="4"/>
  <c r="C94"/>
  <c r="E94" s="1"/>
  <c r="B95"/>
  <c r="B95" i="12"/>
  <c r="D94"/>
  <c r="C94"/>
  <c r="E94" s="1"/>
  <c r="D94" i="1"/>
  <c r="B95"/>
  <c r="C94"/>
  <c r="E94" s="1"/>
  <c r="C94" i="6"/>
  <c r="E94" s="1"/>
  <c r="B95"/>
  <c r="D95" s="1"/>
  <c r="B99" i="15"/>
  <c r="D99" s="1"/>
  <c r="C98"/>
  <c r="E98" s="1"/>
  <c r="B95" i="5"/>
  <c r="D95" s="1"/>
  <c r="C94"/>
  <c r="E94" s="1"/>
  <c r="B96" i="13"/>
  <c r="D96" s="1"/>
  <c r="C95"/>
  <c r="E95" s="1"/>
  <c r="B96" i="10"/>
  <c r="D96" s="1"/>
  <c r="C95"/>
  <c r="E95" s="1"/>
  <c r="B96" i="9"/>
  <c r="D96" s="1"/>
  <c r="C95"/>
  <c r="E95" s="1"/>
  <c r="B97" i="8"/>
  <c r="D97" s="1"/>
  <c r="C96"/>
  <c r="E96" s="1"/>
  <c r="D96" i="7" l="1"/>
  <c r="B97"/>
  <c r="C96"/>
  <c r="E96" s="1"/>
  <c r="B96" i="11"/>
  <c r="D95"/>
  <c r="C95"/>
  <c r="E95" s="1"/>
  <c r="D95" i="4"/>
  <c r="C95"/>
  <c r="E95" s="1"/>
  <c r="B96"/>
  <c r="B96" i="12"/>
  <c r="D95"/>
  <c r="C95"/>
  <c r="E95" s="1"/>
  <c r="D95" i="1"/>
  <c r="B96"/>
  <c r="C95"/>
  <c r="E95" s="1"/>
  <c r="C95" i="6"/>
  <c r="E95" s="1"/>
  <c r="B96"/>
  <c r="D96" s="1"/>
  <c r="B100" i="15"/>
  <c r="D100" s="1"/>
  <c r="C99"/>
  <c r="E99" s="1"/>
  <c r="B96" i="5"/>
  <c r="D96" s="1"/>
  <c r="C95"/>
  <c r="E95" s="1"/>
  <c r="B97" i="13"/>
  <c r="D97" s="1"/>
  <c r="C96"/>
  <c r="E96" s="1"/>
  <c r="B97" i="10"/>
  <c r="D97" s="1"/>
  <c r="C96"/>
  <c r="E96" s="1"/>
  <c r="B97" i="9"/>
  <c r="D97" s="1"/>
  <c r="C96"/>
  <c r="E96" s="1"/>
  <c r="B98" i="8"/>
  <c r="D98" s="1"/>
  <c r="C97"/>
  <c r="E97" s="1"/>
  <c r="D97" i="7" l="1"/>
  <c r="B98"/>
  <c r="C97"/>
  <c r="E97" s="1"/>
  <c r="B97" i="11"/>
  <c r="D96"/>
  <c r="C96"/>
  <c r="E96" s="1"/>
  <c r="D96" i="4"/>
  <c r="C96"/>
  <c r="E96" s="1"/>
  <c r="B97"/>
  <c r="B97" i="12"/>
  <c r="D96"/>
  <c r="C96"/>
  <c r="E96" s="1"/>
  <c r="D96" i="1"/>
  <c r="C96"/>
  <c r="E96" s="1"/>
  <c r="B97"/>
  <c r="C96" i="6"/>
  <c r="E96" s="1"/>
  <c r="B97"/>
  <c r="D97" s="1"/>
  <c r="B101" i="15"/>
  <c r="D101" s="1"/>
  <c r="C100"/>
  <c r="E100" s="1"/>
  <c r="B97" i="5"/>
  <c r="D97" s="1"/>
  <c r="C96"/>
  <c r="E96" s="1"/>
  <c r="B98" i="13"/>
  <c r="D98" s="1"/>
  <c r="C97"/>
  <c r="E97" s="1"/>
  <c r="B98" i="10"/>
  <c r="D98" s="1"/>
  <c r="C97"/>
  <c r="E97" s="1"/>
  <c r="B98" i="9"/>
  <c r="D98" s="1"/>
  <c r="C97"/>
  <c r="E97" s="1"/>
  <c r="B99" i="8"/>
  <c r="D99" s="1"/>
  <c r="C98"/>
  <c r="E98" s="1"/>
  <c r="D98" i="7" l="1"/>
  <c r="B99"/>
  <c r="C98"/>
  <c r="E98" s="1"/>
  <c r="B98" i="11"/>
  <c r="D97"/>
  <c r="C97"/>
  <c r="E97" s="1"/>
  <c r="D97" i="4"/>
  <c r="C97"/>
  <c r="E97" s="1"/>
  <c r="B98"/>
  <c r="B98" i="12"/>
  <c r="D97"/>
  <c r="C97"/>
  <c r="E97" s="1"/>
  <c r="D97" i="1"/>
  <c r="C97"/>
  <c r="E97" s="1"/>
  <c r="B98"/>
  <c r="C97" i="6"/>
  <c r="E97" s="1"/>
  <c r="B98"/>
  <c r="D98" s="1"/>
  <c r="B102" i="15"/>
  <c r="D102" s="1"/>
  <c r="C101"/>
  <c r="E101" s="1"/>
  <c r="B98" i="5"/>
  <c r="D98" s="1"/>
  <c r="C97"/>
  <c r="E97" s="1"/>
  <c r="B99" i="13"/>
  <c r="D99" s="1"/>
  <c r="C98"/>
  <c r="E98" s="1"/>
  <c r="B99" i="10"/>
  <c r="D99" s="1"/>
  <c r="C98"/>
  <c r="E98" s="1"/>
  <c r="B99" i="9"/>
  <c r="D99" s="1"/>
  <c r="C98"/>
  <c r="E98" s="1"/>
  <c r="B100" i="8"/>
  <c r="D100" s="1"/>
  <c r="C99"/>
  <c r="E99" s="1"/>
  <c r="D99" i="7" l="1"/>
  <c r="B100"/>
  <c r="C99"/>
  <c r="E99" s="1"/>
  <c r="B99" i="11"/>
  <c r="D98"/>
  <c r="C98"/>
  <c r="E98" s="1"/>
  <c r="D98" i="4"/>
  <c r="C98"/>
  <c r="E98" s="1"/>
  <c r="B99"/>
  <c r="B99" i="12"/>
  <c r="D98"/>
  <c r="C98"/>
  <c r="E98" s="1"/>
  <c r="D98" i="1"/>
  <c r="B99"/>
  <c r="C98"/>
  <c r="E98" s="1"/>
  <c r="C98" i="6"/>
  <c r="E98" s="1"/>
  <c r="B99"/>
  <c r="D99" s="1"/>
  <c r="B103" i="15"/>
  <c r="D103" s="1"/>
  <c r="C102"/>
  <c r="E102" s="1"/>
  <c r="B99" i="5"/>
  <c r="D99" s="1"/>
  <c r="C98"/>
  <c r="E98" s="1"/>
  <c r="B100" i="13"/>
  <c r="D100" s="1"/>
  <c r="C99"/>
  <c r="E99" s="1"/>
  <c r="B100" i="10"/>
  <c r="D100" s="1"/>
  <c r="C99"/>
  <c r="E99" s="1"/>
  <c r="B100" i="9"/>
  <c r="D100" s="1"/>
  <c r="C99"/>
  <c r="E99" s="1"/>
  <c r="B101" i="8"/>
  <c r="D101" s="1"/>
  <c r="C100"/>
  <c r="E100" s="1"/>
  <c r="D100" i="7" l="1"/>
  <c r="B101"/>
  <c r="C100"/>
  <c r="E100" s="1"/>
  <c r="B100" i="11"/>
  <c r="D99"/>
  <c r="C99"/>
  <c r="E99" s="1"/>
  <c r="D99" i="4"/>
  <c r="C99"/>
  <c r="E99" s="1"/>
  <c r="B100"/>
  <c r="B100" i="12"/>
  <c r="D99"/>
  <c r="C99"/>
  <c r="E99" s="1"/>
  <c r="D99" i="1"/>
  <c r="B100"/>
  <c r="C99"/>
  <c r="E99" s="1"/>
  <c r="C99" i="6"/>
  <c r="E99" s="1"/>
  <c r="B100"/>
  <c r="D100" s="1"/>
  <c r="B104" i="15"/>
  <c r="D104" s="1"/>
  <c r="C103"/>
  <c r="E103" s="1"/>
  <c r="B100" i="5"/>
  <c r="D100" s="1"/>
  <c r="C99"/>
  <c r="E99" s="1"/>
  <c r="B101" i="13"/>
  <c r="D101" s="1"/>
  <c r="C100"/>
  <c r="E100" s="1"/>
  <c r="B101" i="10"/>
  <c r="D101" s="1"/>
  <c r="C100"/>
  <c r="E100" s="1"/>
  <c r="B101" i="9"/>
  <c r="D101" s="1"/>
  <c r="C100"/>
  <c r="E100" s="1"/>
  <c r="B102" i="8"/>
  <c r="D102" s="1"/>
  <c r="C101"/>
  <c r="E101" s="1"/>
  <c r="D101" i="7" l="1"/>
  <c r="B102"/>
  <c r="C101"/>
  <c r="E101" s="1"/>
  <c r="B101" i="11"/>
  <c r="D100"/>
  <c r="C100"/>
  <c r="E100" s="1"/>
  <c r="D100" i="4"/>
  <c r="C100"/>
  <c r="E100" s="1"/>
  <c r="B101"/>
  <c r="B101" i="12"/>
  <c r="D100"/>
  <c r="C100"/>
  <c r="E100" s="1"/>
  <c r="D100" i="1"/>
  <c r="B101"/>
  <c r="C100"/>
  <c r="E100" s="1"/>
  <c r="C100" i="6"/>
  <c r="E100" s="1"/>
  <c r="B101"/>
  <c r="D101" s="1"/>
  <c r="B105" i="15"/>
  <c r="D105" s="1"/>
  <c r="C104"/>
  <c r="E104" s="1"/>
  <c r="B101" i="5"/>
  <c r="D101" s="1"/>
  <c r="C100"/>
  <c r="E100" s="1"/>
  <c r="B102" i="13"/>
  <c r="D102" s="1"/>
  <c r="C101"/>
  <c r="E101" s="1"/>
  <c r="B102" i="10"/>
  <c r="D102" s="1"/>
  <c r="C101"/>
  <c r="E101" s="1"/>
  <c r="B102" i="9"/>
  <c r="D102" s="1"/>
  <c r="C101"/>
  <c r="E101" s="1"/>
  <c r="B103" i="8"/>
  <c r="D103" s="1"/>
  <c r="C102"/>
  <c r="E102" s="1"/>
  <c r="D102" i="7" l="1"/>
  <c r="B103"/>
  <c r="C102"/>
  <c r="E102" s="1"/>
  <c r="B102" i="11"/>
  <c r="D101"/>
  <c r="C101"/>
  <c r="E101" s="1"/>
  <c r="D101" i="4"/>
  <c r="C101"/>
  <c r="E101" s="1"/>
  <c r="B102"/>
  <c r="B102" i="12"/>
  <c r="D101"/>
  <c r="C101"/>
  <c r="E101" s="1"/>
  <c r="D101" i="1"/>
  <c r="B102"/>
  <c r="C101"/>
  <c r="E101" s="1"/>
  <c r="C101" i="6"/>
  <c r="E101" s="1"/>
  <c r="B102"/>
  <c r="D102" s="1"/>
  <c r="B106" i="15"/>
  <c r="D106" s="1"/>
  <c r="C105"/>
  <c r="E105" s="1"/>
  <c r="B102" i="5"/>
  <c r="D102" s="1"/>
  <c r="C101"/>
  <c r="E101" s="1"/>
  <c r="B103" i="13"/>
  <c r="D103" s="1"/>
  <c r="C102"/>
  <c r="E102" s="1"/>
  <c r="B103" i="10"/>
  <c r="D103" s="1"/>
  <c r="C102"/>
  <c r="E102" s="1"/>
  <c r="B103" i="9"/>
  <c r="D103" s="1"/>
  <c r="C102"/>
  <c r="E102" s="1"/>
  <c r="B104" i="8"/>
  <c r="D104" s="1"/>
  <c r="C103"/>
  <c r="E103" s="1"/>
  <c r="D103" i="7" l="1"/>
  <c r="B104"/>
  <c r="C103"/>
  <c r="E103" s="1"/>
  <c r="B103" i="11"/>
  <c r="D102"/>
  <c r="C102"/>
  <c r="E102" s="1"/>
  <c r="D102" i="4"/>
  <c r="C102"/>
  <c r="E102" s="1"/>
  <c r="B103"/>
  <c r="B103" i="12"/>
  <c r="D102"/>
  <c r="C102"/>
  <c r="E102" s="1"/>
  <c r="D102" i="1"/>
  <c r="C102"/>
  <c r="E102" s="1"/>
  <c r="B103"/>
  <c r="C102" i="6"/>
  <c r="E102" s="1"/>
  <c r="B103"/>
  <c r="D103" s="1"/>
  <c r="B107" i="15"/>
  <c r="D107" s="1"/>
  <c r="C106"/>
  <c r="E106" s="1"/>
  <c r="B103" i="5"/>
  <c r="D103" s="1"/>
  <c r="C102"/>
  <c r="E102" s="1"/>
  <c r="B104" i="13"/>
  <c r="D104" s="1"/>
  <c r="C103"/>
  <c r="E103" s="1"/>
  <c r="B104" i="10"/>
  <c r="D104" s="1"/>
  <c r="C103"/>
  <c r="E103" s="1"/>
  <c r="B104" i="9"/>
  <c r="D104" s="1"/>
  <c r="C103"/>
  <c r="E103" s="1"/>
  <c r="B105" i="8"/>
  <c r="D105" s="1"/>
  <c r="C104"/>
  <c r="E104" s="1"/>
  <c r="D104" i="7" l="1"/>
  <c r="B105"/>
  <c r="C104"/>
  <c r="E104" s="1"/>
  <c r="B104" i="11"/>
  <c r="D103"/>
  <c r="C103"/>
  <c r="E103" s="1"/>
  <c r="D103" i="4"/>
  <c r="C103"/>
  <c r="E103" s="1"/>
  <c r="B104"/>
  <c r="B104" i="12"/>
  <c r="D103"/>
  <c r="C103"/>
  <c r="E103" s="1"/>
  <c r="D103" i="1"/>
  <c r="B104"/>
  <c r="C103"/>
  <c r="E103" s="1"/>
  <c r="C103" i="6"/>
  <c r="E103" s="1"/>
  <c r="B104"/>
  <c r="D104" s="1"/>
  <c r="B108" i="15"/>
  <c r="D108" s="1"/>
  <c r="C107"/>
  <c r="E107" s="1"/>
  <c r="B104" i="5"/>
  <c r="D104" s="1"/>
  <c r="C103"/>
  <c r="E103" s="1"/>
  <c r="B105" i="13"/>
  <c r="D105" s="1"/>
  <c r="C104"/>
  <c r="E104" s="1"/>
  <c r="B105" i="10"/>
  <c r="D105" s="1"/>
  <c r="C104"/>
  <c r="E104" s="1"/>
  <c r="B105" i="9"/>
  <c r="D105" s="1"/>
  <c r="C104"/>
  <c r="E104" s="1"/>
  <c r="B106" i="8"/>
  <c r="D106" s="1"/>
  <c r="C105"/>
  <c r="E105" s="1"/>
  <c r="D105" i="7" l="1"/>
  <c r="B106"/>
  <c r="C105"/>
  <c r="E105" s="1"/>
  <c r="B105" i="11"/>
  <c r="D104"/>
  <c r="C104"/>
  <c r="E104" s="1"/>
  <c r="D104" i="4"/>
  <c r="C104"/>
  <c r="E104" s="1"/>
  <c r="B105"/>
  <c r="B105" i="12"/>
  <c r="D104"/>
  <c r="C104"/>
  <c r="E104" s="1"/>
  <c r="D104" i="1"/>
  <c r="C104"/>
  <c r="E104" s="1"/>
  <c r="B105"/>
  <c r="C104" i="6"/>
  <c r="E104" s="1"/>
  <c r="B105"/>
  <c r="D105" s="1"/>
  <c r="B109" i="15"/>
  <c r="D109" s="1"/>
  <c r="C108"/>
  <c r="E108" s="1"/>
  <c r="C104" i="5"/>
  <c r="E104" s="1"/>
  <c r="B105"/>
  <c r="D105" s="1"/>
  <c r="B106" i="13"/>
  <c r="D106" s="1"/>
  <c r="C105"/>
  <c r="E105" s="1"/>
  <c r="B106" i="10"/>
  <c r="D106" s="1"/>
  <c r="C105"/>
  <c r="E105" s="1"/>
  <c r="B106" i="9"/>
  <c r="D106" s="1"/>
  <c r="C105"/>
  <c r="E105" s="1"/>
  <c r="B107" i="8"/>
  <c r="D107" s="1"/>
  <c r="C106"/>
  <c r="E106" s="1"/>
  <c r="D106" i="7" l="1"/>
  <c r="B107"/>
  <c r="C106"/>
  <c r="E106" s="1"/>
  <c r="B106" i="11"/>
  <c r="D105"/>
  <c r="C105"/>
  <c r="E105" s="1"/>
  <c r="D105" i="4"/>
  <c r="C105"/>
  <c r="E105" s="1"/>
  <c r="B106"/>
  <c r="B106" i="12"/>
  <c r="D105"/>
  <c r="C105"/>
  <c r="E105" s="1"/>
  <c r="D105" i="1"/>
  <c r="C105"/>
  <c r="E105" s="1"/>
  <c r="B106"/>
  <c r="C105" i="6"/>
  <c r="E105" s="1"/>
  <c r="B106"/>
  <c r="D106" s="1"/>
  <c r="B110" i="15"/>
  <c r="D110" s="1"/>
  <c r="C109"/>
  <c r="E109" s="1"/>
  <c r="B106" i="5"/>
  <c r="D106" s="1"/>
  <c r="C105"/>
  <c r="E105" s="1"/>
  <c r="B107" i="13"/>
  <c r="D107" s="1"/>
  <c r="C106"/>
  <c r="E106" s="1"/>
  <c r="B107" i="10"/>
  <c r="D107" s="1"/>
  <c r="C106"/>
  <c r="E106" s="1"/>
  <c r="B107" i="9"/>
  <c r="D107" s="1"/>
  <c r="C106"/>
  <c r="E106" s="1"/>
  <c r="B108" i="8"/>
  <c r="D108" s="1"/>
  <c r="C107"/>
  <c r="E107" s="1"/>
  <c r="D107" i="7" l="1"/>
  <c r="B108"/>
  <c r="C107"/>
  <c r="E107" s="1"/>
  <c r="B107" i="11"/>
  <c r="D106"/>
  <c r="C106"/>
  <c r="E106" s="1"/>
  <c r="D106" i="4"/>
  <c r="C106"/>
  <c r="E106" s="1"/>
  <c r="B107"/>
  <c r="B107" i="12"/>
  <c r="D106"/>
  <c r="C106"/>
  <c r="E106" s="1"/>
  <c r="D106" i="1"/>
  <c r="B107"/>
  <c r="C106"/>
  <c r="E106" s="1"/>
  <c r="C106" i="6"/>
  <c r="E106" s="1"/>
  <c r="B107"/>
  <c r="D107" s="1"/>
  <c r="B111" i="15"/>
  <c r="D111" s="1"/>
  <c r="C110"/>
  <c r="E110" s="1"/>
  <c r="B107" i="5"/>
  <c r="D107" s="1"/>
  <c r="C106"/>
  <c r="E106" s="1"/>
  <c r="B108" i="13"/>
  <c r="D108" s="1"/>
  <c r="C107"/>
  <c r="E107" s="1"/>
  <c r="B108" i="10"/>
  <c r="D108" s="1"/>
  <c r="C107"/>
  <c r="E107" s="1"/>
  <c r="B108" i="9"/>
  <c r="D108" s="1"/>
  <c r="C107"/>
  <c r="E107" s="1"/>
  <c r="B109" i="8"/>
  <c r="D109" s="1"/>
  <c r="C108"/>
  <c r="E108" s="1"/>
  <c r="D108" i="7" l="1"/>
  <c r="B109"/>
  <c r="C108"/>
  <c r="E108" s="1"/>
  <c r="B108" i="11"/>
  <c r="D107"/>
  <c r="C107"/>
  <c r="E107" s="1"/>
  <c r="D107" i="4"/>
  <c r="C107"/>
  <c r="E107" s="1"/>
  <c r="B108"/>
  <c r="B108" i="12"/>
  <c r="D107"/>
  <c r="C107"/>
  <c r="E107" s="1"/>
  <c r="D107" i="1"/>
  <c r="B108"/>
  <c r="C107"/>
  <c r="E107" s="1"/>
  <c r="C107" i="6"/>
  <c r="E107" s="1"/>
  <c r="B108"/>
  <c r="D108" s="1"/>
  <c r="B112" i="15"/>
  <c r="D112" s="1"/>
  <c r="C111"/>
  <c r="E111" s="1"/>
  <c r="B108" i="5"/>
  <c r="D108" s="1"/>
  <c r="C107"/>
  <c r="E107" s="1"/>
  <c r="B109" i="13"/>
  <c r="D109" s="1"/>
  <c r="C108"/>
  <c r="E108" s="1"/>
  <c r="B109" i="10"/>
  <c r="D109" s="1"/>
  <c r="C108"/>
  <c r="E108" s="1"/>
  <c r="B109" i="9"/>
  <c r="D109" s="1"/>
  <c r="C108"/>
  <c r="E108" s="1"/>
  <c r="B110" i="8"/>
  <c r="D110" s="1"/>
  <c r="C109"/>
  <c r="E109" s="1"/>
  <c r="D109" i="7" l="1"/>
  <c r="B110"/>
  <c r="C109"/>
  <c r="E109" s="1"/>
  <c r="B109" i="11"/>
  <c r="D108"/>
  <c r="C108"/>
  <c r="E108" s="1"/>
  <c r="D108" i="4"/>
  <c r="C108"/>
  <c r="E108" s="1"/>
  <c r="B109"/>
  <c r="B109" i="12"/>
  <c r="D108"/>
  <c r="C108"/>
  <c r="E108" s="1"/>
  <c r="D108" i="1"/>
  <c r="C108"/>
  <c r="E108" s="1"/>
  <c r="B109"/>
  <c r="C108" i="6"/>
  <c r="E108" s="1"/>
  <c r="B109"/>
  <c r="D109" s="1"/>
  <c r="B113" i="15"/>
  <c r="D113" s="1"/>
  <c r="C112"/>
  <c r="E112" s="1"/>
  <c r="B109" i="5"/>
  <c r="D109" s="1"/>
  <c r="C108"/>
  <c r="E108" s="1"/>
  <c r="B110" i="13"/>
  <c r="D110" s="1"/>
  <c r="C109"/>
  <c r="E109" s="1"/>
  <c r="B110" i="10"/>
  <c r="D110" s="1"/>
  <c r="C109"/>
  <c r="E109" s="1"/>
  <c r="B110" i="9"/>
  <c r="D110" s="1"/>
  <c r="C109"/>
  <c r="E109" s="1"/>
  <c r="B111" i="8"/>
  <c r="D111" s="1"/>
  <c r="C110"/>
  <c r="E110" s="1"/>
  <c r="D110" i="7" l="1"/>
  <c r="B111"/>
  <c r="C110"/>
  <c r="E110" s="1"/>
  <c r="B110" i="11"/>
  <c r="D109"/>
  <c r="C109"/>
  <c r="E109" s="1"/>
  <c r="D109" i="4"/>
  <c r="C109"/>
  <c r="E109" s="1"/>
  <c r="B110"/>
  <c r="B110" i="12"/>
  <c r="D109"/>
  <c r="C109"/>
  <c r="E109" s="1"/>
  <c r="D109" i="1"/>
  <c r="C109"/>
  <c r="E109" s="1"/>
  <c r="B110"/>
  <c r="C109" i="6"/>
  <c r="E109" s="1"/>
  <c r="B110"/>
  <c r="D110" s="1"/>
  <c r="B114" i="15"/>
  <c r="D114" s="1"/>
  <c r="C113"/>
  <c r="E113" s="1"/>
  <c r="B110" i="5"/>
  <c r="D110" s="1"/>
  <c r="C109"/>
  <c r="E109" s="1"/>
  <c r="B111" i="13"/>
  <c r="D111" s="1"/>
  <c r="C110"/>
  <c r="E110" s="1"/>
  <c r="B111" i="10"/>
  <c r="D111" s="1"/>
  <c r="C110"/>
  <c r="E110" s="1"/>
  <c r="B111" i="9"/>
  <c r="D111" s="1"/>
  <c r="C110"/>
  <c r="E110" s="1"/>
  <c r="B112" i="8"/>
  <c r="D112" s="1"/>
  <c r="C111"/>
  <c r="E111" s="1"/>
  <c r="D111" i="7" l="1"/>
  <c r="B112"/>
  <c r="C111"/>
  <c r="E111" s="1"/>
  <c r="B111" i="11"/>
  <c r="D110"/>
  <c r="C110"/>
  <c r="E110" s="1"/>
  <c r="D110" i="4"/>
  <c r="C110"/>
  <c r="E110" s="1"/>
  <c r="B111"/>
  <c r="B111" i="12"/>
  <c r="D110"/>
  <c r="C110"/>
  <c r="E110" s="1"/>
  <c r="D110" i="1"/>
  <c r="C110"/>
  <c r="E110" s="1"/>
  <c r="B111"/>
  <c r="C110" i="6"/>
  <c r="E110" s="1"/>
  <c r="B111"/>
  <c r="D111" s="1"/>
  <c r="B115" i="15"/>
  <c r="D115" s="1"/>
  <c r="C114"/>
  <c r="E114" s="1"/>
  <c r="C110" i="5"/>
  <c r="E110" s="1"/>
  <c r="B111"/>
  <c r="D111" s="1"/>
  <c r="B112" i="13"/>
  <c r="D112" s="1"/>
  <c r="C111"/>
  <c r="E111" s="1"/>
  <c r="B112" i="10"/>
  <c r="D112" s="1"/>
  <c r="C111"/>
  <c r="E111" s="1"/>
  <c r="B112" i="9"/>
  <c r="D112" s="1"/>
  <c r="C111"/>
  <c r="E111" s="1"/>
  <c r="B113" i="8"/>
  <c r="D113" s="1"/>
  <c r="C112"/>
  <c r="E112" s="1"/>
  <c r="D112" i="7" l="1"/>
  <c r="B113"/>
  <c r="C112"/>
  <c r="E112" s="1"/>
  <c r="B112" i="11"/>
  <c r="D111"/>
  <c r="C111"/>
  <c r="E111" s="1"/>
  <c r="D111" i="4"/>
  <c r="C111"/>
  <c r="E111" s="1"/>
  <c r="B112"/>
  <c r="B112" i="12"/>
  <c r="D111"/>
  <c r="C111"/>
  <c r="E111" s="1"/>
  <c r="D111" i="1"/>
  <c r="C111"/>
  <c r="E111" s="1"/>
  <c r="B112"/>
  <c r="C111" i="6"/>
  <c r="E111" s="1"/>
  <c r="B112"/>
  <c r="D112" s="1"/>
  <c r="B116" i="15"/>
  <c r="D116" s="1"/>
  <c r="C115"/>
  <c r="E115" s="1"/>
  <c r="B112" i="5"/>
  <c r="D112" s="1"/>
  <c r="C111"/>
  <c r="E111" s="1"/>
  <c r="B113" i="13"/>
  <c r="D113" s="1"/>
  <c r="C112"/>
  <c r="E112" s="1"/>
  <c r="B113" i="10"/>
  <c r="D113" s="1"/>
  <c r="C112"/>
  <c r="E112" s="1"/>
  <c r="B113" i="9"/>
  <c r="D113" s="1"/>
  <c r="C112"/>
  <c r="E112" s="1"/>
  <c r="B114" i="8"/>
  <c r="D114" s="1"/>
  <c r="C113"/>
  <c r="E113" s="1"/>
  <c r="D113" i="7" l="1"/>
  <c r="B114"/>
  <c r="C113"/>
  <c r="E113" s="1"/>
  <c r="B113" i="11"/>
  <c r="D112"/>
  <c r="C112"/>
  <c r="E112" s="1"/>
  <c r="D112" i="4"/>
  <c r="C112"/>
  <c r="E112" s="1"/>
  <c r="B113"/>
  <c r="B113" i="12"/>
  <c r="D112"/>
  <c r="C112"/>
  <c r="E112" s="1"/>
  <c r="D112" i="1"/>
  <c r="B113"/>
  <c r="C112"/>
  <c r="E112" s="1"/>
  <c r="C112" i="6"/>
  <c r="E112" s="1"/>
  <c r="B113"/>
  <c r="D113" s="1"/>
  <c r="B117" i="15"/>
  <c r="D117" s="1"/>
  <c r="C116"/>
  <c r="E116" s="1"/>
  <c r="C112" i="5"/>
  <c r="E112" s="1"/>
  <c r="B113"/>
  <c r="D113" s="1"/>
  <c r="B114" i="13"/>
  <c r="D114" s="1"/>
  <c r="C113"/>
  <c r="E113" s="1"/>
  <c r="B114" i="10"/>
  <c r="D114" s="1"/>
  <c r="C113"/>
  <c r="E113" s="1"/>
  <c r="B114" i="9"/>
  <c r="D114" s="1"/>
  <c r="C113"/>
  <c r="E113" s="1"/>
  <c r="B115" i="8"/>
  <c r="D115" s="1"/>
  <c r="C114"/>
  <c r="E114" s="1"/>
  <c r="D114" i="7" l="1"/>
  <c r="B115"/>
  <c r="C114"/>
  <c r="E114" s="1"/>
  <c r="B114" i="11"/>
  <c r="D113"/>
  <c r="C113"/>
  <c r="E113" s="1"/>
  <c r="D113" i="4"/>
  <c r="B114"/>
  <c r="C113"/>
  <c r="E113" s="1"/>
  <c r="B114" i="12"/>
  <c r="D113"/>
  <c r="C113"/>
  <c r="E113" s="1"/>
  <c r="D113" i="1"/>
  <c r="B114"/>
  <c r="C113"/>
  <c r="E113" s="1"/>
  <c r="B114" i="6"/>
  <c r="D114" s="1"/>
  <c r="C113"/>
  <c r="E113" s="1"/>
  <c r="B118" i="15"/>
  <c r="D118" s="1"/>
  <c r="C117"/>
  <c r="E117" s="1"/>
  <c r="B114" i="5"/>
  <c r="D114" s="1"/>
  <c r="C113"/>
  <c r="E113" s="1"/>
  <c r="B115" i="13"/>
  <c r="D115" s="1"/>
  <c r="C114"/>
  <c r="E114" s="1"/>
  <c r="B115" i="10"/>
  <c r="D115" s="1"/>
  <c r="C114"/>
  <c r="E114" s="1"/>
  <c r="B115" i="9"/>
  <c r="D115" s="1"/>
  <c r="C114"/>
  <c r="E114" s="1"/>
  <c r="B116" i="8"/>
  <c r="D116" s="1"/>
  <c r="C115"/>
  <c r="E115" s="1"/>
  <c r="D115" i="7" l="1"/>
  <c r="B116"/>
  <c r="C115"/>
  <c r="E115" s="1"/>
  <c r="D114" i="11"/>
  <c r="B115"/>
  <c r="C114"/>
  <c r="E114" s="1"/>
  <c r="D114" i="4"/>
  <c r="B115"/>
  <c r="C114"/>
  <c r="E114" s="1"/>
  <c r="B115" i="12"/>
  <c r="D114"/>
  <c r="C114"/>
  <c r="E114" s="1"/>
  <c r="D114" i="1"/>
  <c r="B115"/>
  <c r="C114"/>
  <c r="E114" s="1"/>
  <c r="B115" i="6"/>
  <c r="D115" s="1"/>
  <c r="C114"/>
  <c r="E114" s="1"/>
  <c r="B119" i="15"/>
  <c r="D119" s="1"/>
  <c r="C118"/>
  <c r="E118" s="1"/>
  <c r="B115" i="5"/>
  <c r="D115" s="1"/>
  <c r="C114"/>
  <c r="E114" s="1"/>
  <c r="B116" i="13"/>
  <c r="D116" s="1"/>
  <c r="C115"/>
  <c r="E115" s="1"/>
  <c r="B116" i="10"/>
  <c r="D116" s="1"/>
  <c r="C115"/>
  <c r="E115" s="1"/>
  <c r="B116" i="9"/>
  <c r="D116" s="1"/>
  <c r="C115"/>
  <c r="E115" s="1"/>
  <c r="B117" i="8"/>
  <c r="D117" s="1"/>
  <c r="C116"/>
  <c r="E116" s="1"/>
  <c r="D116" i="7" l="1"/>
  <c r="B117"/>
  <c r="C116"/>
  <c r="E116" s="1"/>
  <c r="D115" i="11"/>
  <c r="B116"/>
  <c r="C115"/>
  <c r="E115" s="1"/>
  <c r="D115" i="4"/>
  <c r="C115"/>
  <c r="E115" s="1"/>
  <c r="B116"/>
  <c r="B116" i="12"/>
  <c r="D115"/>
  <c r="C115"/>
  <c r="E115" s="1"/>
  <c r="D115" i="1"/>
  <c r="B116"/>
  <c r="C115"/>
  <c r="E115" s="1"/>
  <c r="C115" i="6"/>
  <c r="E115" s="1"/>
  <c r="B116"/>
  <c r="D116" s="1"/>
  <c r="B120" i="15"/>
  <c r="D120" s="1"/>
  <c r="C119"/>
  <c r="E119" s="1"/>
  <c r="C115" i="5"/>
  <c r="E115" s="1"/>
  <c r="B116"/>
  <c r="D116" s="1"/>
  <c r="B117" i="13"/>
  <c r="D117" s="1"/>
  <c r="C116"/>
  <c r="E116" s="1"/>
  <c r="B117" i="10"/>
  <c r="D117" s="1"/>
  <c r="C116"/>
  <c r="E116" s="1"/>
  <c r="B117" i="9"/>
  <c r="D117" s="1"/>
  <c r="C116"/>
  <c r="E116" s="1"/>
  <c r="B118" i="8"/>
  <c r="D118" s="1"/>
  <c r="C117"/>
  <c r="E117" s="1"/>
  <c r="D117" i="7" l="1"/>
  <c r="B118"/>
  <c r="C117"/>
  <c r="E117" s="1"/>
  <c r="C116" i="11"/>
  <c r="E116" s="1"/>
  <c r="D116"/>
  <c r="B117"/>
  <c r="D116" i="4"/>
  <c r="C116"/>
  <c r="E116" s="1"/>
  <c r="B117"/>
  <c r="B117" i="12"/>
  <c r="D116"/>
  <c r="C116"/>
  <c r="E116" s="1"/>
  <c r="D116" i="1"/>
  <c r="B117"/>
  <c r="C116"/>
  <c r="E116" s="1"/>
  <c r="B117" i="6"/>
  <c r="D117" s="1"/>
  <c r="C116"/>
  <c r="E116" s="1"/>
  <c r="B121" i="15"/>
  <c r="D121" s="1"/>
  <c r="C120"/>
  <c r="E120" s="1"/>
  <c r="B117" i="5"/>
  <c r="D117" s="1"/>
  <c r="C116"/>
  <c r="E116" s="1"/>
  <c r="B118" i="13"/>
  <c r="D118" s="1"/>
  <c r="C117"/>
  <c r="E117" s="1"/>
  <c r="B118" i="10"/>
  <c r="D118" s="1"/>
  <c r="C117"/>
  <c r="E117" s="1"/>
  <c r="B118" i="9"/>
  <c r="D118" s="1"/>
  <c r="C117"/>
  <c r="E117" s="1"/>
  <c r="B119" i="8"/>
  <c r="D119" s="1"/>
  <c r="C118"/>
  <c r="E118" s="1"/>
  <c r="D118" i="7" l="1"/>
  <c r="B119"/>
  <c r="C118"/>
  <c r="E118" s="1"/>
  <c r="D117" i="11"/>
  <c r="B118"/>
  <c r="C117"/>
  <c r="E117" s="1"/>
  <c r="D117" i="4"/>
  <c r="C117"/>
  <c r="E117" s="1"/>
  <c r="B118"/>
  <c r="B118" i="12"/>
  <c r="D117"/>
  <c r="C117"/>
  <c r="E117" s="1"/>
  <c r="D117" i="1"/>
  <c r="B118"/>
  <c r="C117"/>
  <c r="E117" s="1"/>
  <c r="C117" i="6"/>
  <c r="E117" s="1"/>
  <c r="B118"/>
  <c r="D118" s="1"/>
  <c r="B122" i="15"/>
  <c r="D122" s="1"/>
  <c r="C121"/>
  <c r="E121" s="1"/>
  <c r="B118" i="5"/>
  <c r="D118" s="1"/>
  <c r="C117"/>
  <c r="E117" s="1"/>
  <c r="B119" i="13"/>
  <c r="D119" s="1"/>
  <c r="C118"/>
  <c r="E118" s="1"/>
  <c r="B119" i="10"/>
  <c r="D119" s="1"/>
  <c r="C118"/>
  <c r="E118" s="1"/>
  <c r="B119" i="9"/>
  <c r="D119" s="1"/>
  <c r="C118"/>
  <c r="E118" s="1"/>
  <c r="B120" i="8"/>
  <c r="D120" s="1"/>
  <c r="C119"/>
  <c r="E119" s="1"/>
  <c r="D119" i="7" l="1"/>
  <c r="B120"/>
  <c r="C119"/>
  <c r="E119" s="1"/>
  <c r="D118" i="11"/>
  <c r="B119"/>
  <c r="C118"/>
  <c r="E118" s="1"/>
  <c r="D118" i="4"/>
  <c r="C118"/>
  <c r="E118" s="1"/>
  <c r="B119"/>
  <c r="B119" i="12"/>
  <c r="D118"/>
  <c r="C118"/>
  <c r="E118" s="1"/>
  <c r="D118" i="1"/>
  <c r="B119"/>
  <c r="C118"/>
  <c r="E118" s="1"/>
  <c r="C118" i="6"/>
  <c r="E118" s="1"/>
  <c r="B119"/>
  <c r="D119" s="1"/>
  <c r="B123" i="15"/>
  <c r="D123" s="1"/>
  <c r="C122"/>
  <c r="E122" s="1"/>
  <c r="C118" i="5"/>
  <c r="E118" s="1"/>
  <c r="B119"/>
  <c r="D119" s="1"/>
  <c r="B120" i="13"/>
  <c r="D120" s="1"/>
  <c r="C119"/>
  <c r="E119" s="1"/>
  <c r="B120" i="10"/>
  <c r="D120" s="1"/>
  <c r="C119"/>
  <c r="E119" s="1"/>
  <c r="B120" i="9"/>
  <c r="D120" s="1"/>
  <c r="C119"/>
  <c r="E119" s="1"/>
  <c r="B121" i="8"/>
  <c r="D121" s="1"/>
  <c r="C120"/>
  <c r="E120" s="1"/>
  <c r="D120" i="7" l="1"/>
  <c r="B121"/>
  <c r="C120"/>
  <c r="E120" s="1"/>
  <c r="D119" i="11"/>
  <c r="B120"/>
  <c r="C119"/>
  <c r="E119" s="1"/>
  <c r="D119" i="4"/>
  <c r="C119"/>
  <c r="E119" s="1"/>
  <c r="B120"/>
  <c r="B120" i="12"/>
  <c r="D119"/>
  <c r="C119"/>
  <c r="E119" s="1"/>
  <c r="D119" i="1"/>
  <c r="B120"/>
  <c r="C119"/>
  <c r="E119" s="1"/>
  <c r="C119" i="6"/>
  <c r="E119" s="1"/>
  <c r="B120"/>
  <c r="D120" s="1"/>
  <c r="B124" i="15"/>
  <c r="D124" s="1"/>
  <c r="C123"/>
  <c r="E123" s="1"/>
  <c r="B120" i="5"/>
  <c r="D120" s="1"/>
  <c r="C119"/>
  <c r="E119" s="1"/>
  <c r="B121" i="13"/>
  <c r="D121" s="1"/>
  <c r="C120"/>
  <c r="E120" s="1"/>
  <c r="B121" i="10"/>
  <c r="D121" s="1"/>
  <c r="C120"/>
  <c r="E120" s="1"/>
  <c r="B121" i="9"/>
  <c r="D121" s="1"/>
  <c r="C120"/>
  <c r="E120" s="1"/>
  <c r="B122" i="8"/>
  <c r="D122" s="1"/>
  <c r="C121"/>
  <c r="E121" s="1"/>
  <c r="D121" i="7" l="1"/>
  <c r="B122"/>
  <c r="C121"/>
  <c r="E121" s="1"/>
  <c r="D120" i="11"/>
  <c r="B121"/>
  <c r="C120"/>
  <c r="E120" s="1"/>
  <c r="D120" i="4"/>
  <c r="C120"/>
  <c r="E120" s="1"/>
  <c r="B121"/>
  <c r="B121" i="12"/>
  <c r="D120"/>
  <c r="C120"/>
  <c r="E120" s="1"/>
  <c r="D120" i="1"/>
  <c r="C120"/>
  <c r="E120" s="1"/>
  <c r="B121"/>
  <c r="C120" i="6"/>
  <c r="E120" s="1"/>
  <c r="B121"/>
  <c r="D121" s="1"/>
  <c r="B125" i="15"/>
  <c r="D125" s="1"/>
  <c r="C124"/>
  <c r="E124" s="1"/>
  <c r="C120" i="5"/>
  <c r="E120" s="1"/>
  <c r="B121"/>
  <c r="D121" s="1"/>
  <c r="B122" i="13"/>
  <c r="D122" s="1"/>
  <c r="C121"/>
  <c r="E121" s="1"/>
  <c r="B122" i="10"/>
  <c r="D122" s="1"/>
  <c r="C121"/>
  <c r="E121" s="1"/>
  <c r="B122" i="9"/>
  <c r="D122" s="1"/>
  <c r="C121"/>
  <c r="E121" s="1"/>
  <c r="B123" i="8"/>
  <c r="D123" s="1"/>
  <c r="C122"/>
  <c r="E122" s="1"/>
  <c r="D122" i="7" l="1"/>
  <c r="B123"/>
  <c r="C122"/>
  <c r="E122" s="1"/>
  <c r="D121" i="11"/>
  <c r="C121"/>
  <c r="E121" s="1"/>
  <c r="B122"/>
  <c r="D121" i="4"/>
  <c r="C121"/>
  <c r="E121" s="1"/>
  <c r="B122"/>
  <c r="B122" i="12"/>
  <c r="D121"/>
  <c r="C121"/>
  <c r="E121" s="1"/>
  <c r="D121" i="1"/>
  <c r="C121"/>
  <c r="E121" s="1"/>
  <c r="B122"/>
  <c r="C121" i="6"/>
  <c r="E121" s="1"/>
  <c r="B122"/>
  <c r="D122" s="1"/>
  <c r="B126" i="15"/>
  <c r="D126" s="1"/>
  <c r="C125"/>
  <c r="E125" s="1"/>
  <c r="B122" i="5"/>
  <c r="D122" s="1"/>
  <c r="C121"/>
  <c r="E121" s="1"/>
  <c r="B123" i="13"/>
  <c r="D123" s="1"/>
  <c r="C122"/>
  <c r="E122" s="1"/>
  <c r="B123" i="10"/>
  <c r="D123" s="1"/>
  <c r="C122"/>
  <c r="E122" s="1"/>
  <c r="B123" i="9"/>
  <c r="D123" s="1"/>
  <c r="C122"/>
  <c r="E122" s="1"/>
  <c r="B124" i="8"/>
  <c r="D124" s="1"/>
  <c r="C123"/>
  <c r="E123" s="1"/>
  <c r="D123" i="7" l="1"/>
  <c r="B124"/>
  <c r="C123"/>
  <c r="E123" s="1"/>
  <c r="D122" i="11"/>
  <c r="B123"/>
  <c r="C122"/>
  <c r="E122" s="1"/>
  <c r="D122" i="4"/>
  <c r="C122"/>
  <c r="E122" s="1"/>
  <c r="B123"/>
  <c r="B123" i="12"/>
  <c r="D122"/>
  <c r="C122"/>
  <c r="E122" s="1"/>
  <c r="D122" i="1"/>
  <c r="B123"/>
  <c r="C122"/>
  <c r="E122" s="1"/>
  <c r="C122" i="6"/>
  <c r="E122" s="1"/>
  <c r="B123"/>
  <c r="D123" s="1"/>
  <c r="B127" i="15"/>
  <c r="D127" s="1"/>
  <c r="C126"/>
  <c r="E126" s="1"/>
  <c r="C122" i="5"/>
  <c r="E122" s="1"/>
  <c r="B123"/>
  <c r="D123" s="1"/>
  <c r="B124" i="13"/>
  <c r="D124" s="1"/>
  <c r="C123"/>
  <c r="E123" s="1"/>
  <c r="B124" i="10"/>
  <c r="D124" s="1"/>
  <c r="C123"/>
  <c r="E123" s="1"/>
  <c r="B124" i="9"/>
  <c r="D124" s="1"/>
  <c r="C123"/>
  <c r="E123" s="1"/>
  <c r="B125" i="8"/>
  <c r="D125" s="1"/>
  <c r="C124"/>
  <c r="E124" s="1"/>
  <c r="D124" i="7" l="1"/>
  <c r="B125"/>
  <c r="C124"/>
  <c r="E124" s="1"/>
  <c r="D123" i="11"/>
  <c r="B124"/>
  <c r="C123"/>
  <c r="E123" s="1"/>
  <c r="D123" i="4"/>
  <c r="C123"/>
  <c r="E123" s="1"/>
  <c r="B124"/>
  <c r="B124" i="12"/>
  <c r="D123"/>
  <c r="C123"/>
  <c r="E123" s="1"/>
  <c r="D123" i="1"/>
  <c r="B124"/>
  <c r="C123"/>
  <c r="E123" s="1"/>
  <c r="C123" i="6"/>
  <c r="E123" s="1"/>
  <c r="B124"/>
  <c r="D124" s="1"/>
  <c r="B128" i="15"/>
  <c r="D128" s="1"/>
  <c r="C127"/>
  <c r="E127" s="1"/>
  <c r="B124" i="5"/>
  <c r="D124" s="1"/>
  <c r="C123"/>
  <c r="E123" s="1"/>
  <c r="B125" i="13"/>
  <c r="D125" s="1"/>
  <c r="C124"/>
  <c r="E124" s="1"/>
  <c r="B125" i="10"/>
  <c r="D125" s="1"/>
  <c r="C124"/>
  <c r="E124" s="1"/>
  <c r="B125" i="9"/>
  <c r="D125" s="1"/>
  <c r="C124"/>
  <c r="E124" s="1"/>
  <c r="B126" i="8"/>
  <c r="D126" s="1"/>
  <c r="C125"/>
  <c r="E125" s="1"/>
  <c r="D125" i="7" l="1"/>
  <c r="B126"/>
  <c r="C125"/>
  <c r="E125" s="1"/>
  <c r="D124" i="11"/>
  <c r="B125"/>
  <c r="C124"/>
  <c r="E124" s="1"/>
  <c r="D124" i="4"/>
  <c r="C124"/>
  <c r="E124" s="1"/>
  <c r="B125"/>
  <c r="B125" i="12"/>
  <c r="D124"/>
  <c r="C124"/>
  <c r="E124" s="1"/>
  <c r="D124" i="1"/>
  <c r="B125"/>
  <c r="C124"/>
  <c r="E124" s="1"/>
  <c r="C124" i="6"/>
  <c r="E124" s="1"/>
  <c r="B125"/>
  <c r="D125" s="1"/>
  <c r="B129" i="15"/>
  <c r="D129" s="1"/>
  <c r="C128"/>
  <c r="E128" s="1"/>
  <c r="C124" i="5"/>
  <c r="E124" s="1"/>
  <c r="B125"/>
  <c r="D125" s="1"/>
  <c r="B126" i="13"/>
  <c r="D126" s="1"/>
  <c r="C125"/>
  <c r="E125" s="1"/>
  <c r="B126" i="10"/>
  <c r="D126" s="1"/>
  <c r="C125"/>
  <c r="E125" s="1"/>
  <c r="B126" i="9"/>
  <c r="D126" s="1"/>
  <c r="C125"/>
  <c r="E125" s="1"/>
  <c r="B127" i="8"/>
  <c r="D127" s="1"/>
  <c r="C126"/>
  <c r="E126" s="1"/>
  <c r="D126" i="7" l="1"/>
  <c r="B127"/>
  <c r="C126"/>
  <c r="E126" s="1"/>
  <c r="D125" i="11"/>
  <c r="B126"/>
  <c r="C125"/>
  <c r="E125" s="1"/>
  <c r="D125" i="4"/>
  <c r="C125"/>
  <c r="E125" s="1"/>
  <c r="B126"/>
  <c r="B126" i="12"/>
  <c r="D125"/>
  <c r="C125"/>
  <c r="E125" s="1"/>
  <c r="D125" i="1"/>
  <c r="B126"/>
  <c r="C125"/>
  <c r="E125" s="1"/>
  <c r="C125" i="6"/>
  <c r="E125" s="1"/>
  <c r="B126"/>
  <c r="D126" s="1"/>
  <c r="B130" i="15"/>
  <c r="D130" s="1"/>
  <c r="C129"/>
  <c r="E129" s="1"/>
  <c r="B126" i="5"/>
  <c r="D126" s="1"/>
  <c r="C125"/>
  <c r="E125" s="1"/>
  <c r="B127" i="13"/>
  <c r="D127" s="1"/>
  <c r="C126"/>
  <c r="E126" s="1"/>
  <c r="B127" i="10"/>
  <c r="D127" s="1"/>
  <c r="C126"/>
  <c r="E126" s="1"/>
  <c r="B127" i="9"/>
  <c r="D127" s="1"/>
  <c r="C126"/>
  <c r="E126" s="1"/>
  <c r="B128" i="8"/>
  <c r="D128" s="1"/>
  <c r="C127"/>
  <c r="E127" s="1"/>
  <c r="D127" i="7" l="1"/>
  <c r="B128"/>
  <c r="C127"/>
  <c r="E127" s="1"/>
  <c r="D126" i="11"/>
  <c r="B127"/>
  <c r="C126"/>
  <c r="E126" s="1"/>
  <c r="D126" i="4"/>
  <c r="C126"/>
  <c r="E126" s="1"/>
  <c r="B127"/>
  <c r="B127" i="12"/>
  <c r="D126"/>
  <c r="C126"/>
  <c r="E126" s="1"/>
  <c r="D126" i="1"/>
  <c r="B127"/>
  <c r="C126"/>
  <c r="E126" s="1"/>
  <c r="C126" i="6"/>
  <c r="E126" s="1"/>
  <c r="B127"/>
  <c r="D127" s="1"/>
  <c r="B131" i="15"/>
  <c r="D131" s="1"/>
  <c r="C130"/>
  <c r="E130" s="1"/>
  <c r="B127" i="5"/>
  <c r="D127" s="1"/>
  <c r="C126"/>
  <c r="E126" s="1"/>
  <c r="B128" i="13"/>
  <c r="D128" s="1"/>
  <c r="C127"/>
  <c r="E127" s="1"/>
  <c r="B128" i="10"/>
  <c r="D128" s="1"/>
  <c r="C127"/>
  <c r="E127" s="1"/>
  <c r="B128" i="9"/>
  <c r="D128" s="1"/>
  <c r="C127"/>
  <c r="E127" s="1"/>
  <c r="B129" i="8"/>
  <c r="D129" s="1"/>
  <c r="C128"/>
  <c r="E128" s="1"/>
  <c r="D128" i="7" l="1"/>
  <c r="B129"/>
  <c r="C128"/>
  <c r="E128" s="1"/>
  <c r="D127" i="11"/>
  <c r="B128"/>
  <c r="C127"/>
  <c r="E127" s="1"/>
  <c r="D127" i="4"/>
  <c r="C127"/>
  <c r="E127" s="1"/>
  <c r="B128"/>
  <c r="B128" i="12"/>
  <c r="D127"/>
  <c r="C127"/>
  <c r="E127" s="1"/>
  <c r="D127" i="1"/>
  <c r="C127"/>
  <c r="E127" s="1"/>
  <c r="B128"/>
  <c r="C127" i="6"/>
  <c r="E127" s="1"/>
  <c r="B128"/>
  <c r="D128" s="1"/>
  <c r="B132" i="15"/>
  <c r="D132" s="1"/>
  <c r="C131"/>
  <c r="E131" s="1"/>
  <c r="B128" i="5"/>
  <c r="D128" s="1"/>
  <c r="C127"/>
  <c r="E127" s="1"/>
  <c r="B129" i="13"/>
  <c r="D129" s="1"/>
  <c r="C128"/>
  <c r="E128" s="1"/>
  <c r="B129" i="10"/>
  <c r="D129" s="1"/>
  <c r="C128"/>
  <c r="E128" s="1"/>
  <c r="B129" i="9"/>
  <c r="D129" s="1"/>
  <c r="C128"/>
  <c r="E128" s="1"/>
  <c r="B130" i="8"/>
  <c r="D130" s="1"/>
  <c r="C129"/>
  <c r="E129" s="1"/>
  <c r="D129" i="7" l="1"/>
  <c r="B130"/>
  <c r="C129"/>
  <c r="E129" s="1"/>
  <c r="D128" i="11"/>
  <c r="B129"/>
  <c r="C128"/>
  <c r="E128" s="1"/>
  <c r="D128" i="4"/>
  <c r="C128"/>
  <c r="E128" s="1"/>
  <c r="B129"/>
  <c r="B129" i="12"/>
  <c r="D128"/>
  <c r="C128"/>
  <c r="E128" s="1"/>
  <c r="D128" i="1"/>
  <c r="B129"/>
  <c r="C128"/>
  <c r="E128" s="1"/>
  <c r="C128" i="6"/>
  <c r="E128" s="1"/>
  <c r="B129"/>
  <c r="D129" s="1"/>
  <c r="B133" i="15"/>
  <c r="D133" s="1"/>
  <c r="C132"/>
  <c r="E132" s="1"/>
  <c r="B129" i="5"/>
  <c r="D129" s="1"/>
  <c r="C128"/>
  <c r="E128" s="1"/>
  <c r="B130" i="13"/>
  <c r="D130" s="1"/>
  <c r="C129"/>
  <c r="E129" s="1"/>
  <c r="B130" i="10"/>
  <c r="D130" s="1"/>
  <c r="C129"/>
  <c r="E129" s="1"/>
  <c r="B130" i="9"/>
  <c r="D130" s="1"/>
  <c r="C129"/>
  <c r="E129" s="1"/>
  <c r="B131" i="8"/>
  <c r="D131" s="1"/>
  <c r="C130"/>
  <c r="E130" s="1"/>
  <c r="D130" i="7" l="1"/>
  <c r="B131"/>
  <c r="C130"/>
  <c r="E130" s="1"/>
  <c r="D129" i="11"/>
  <c r="B130"/>
  <c r="C129"/>
  <c r="E129" s="1"/>
  <c r="D129" i="4"/>
  <c r="C129"/>
  <c r="E129" s="1"/>
  <c r="B130"/>
  <c r="B130" i="12"/>
  <c r="D129"/>
  <c r="C129"/>
  <c r="E129" s="1"/>
  <c r="D129" i="1"/>
  <c r="C129"/>
  <c r="E129" s="1"/>
  <c r="B130"/>
  <c r="C129" i="6"/>
  <c r="E129" s="1"/>
  <c r="B130"/>
  <c r="D130" s="1"/>
  <c r="B134" i="15"/>
  <c r="D134" s="1"/>
  <c r="C133"/>
  <c r="E133" s="1"/>
  <c r="B130" i="5"/>
  <c r="D130" s="1"/>
  <c r="C129"/>
  <c r="E129" s="1"/>
  <c r="B131" i="13"/>
  <c r="D131" s="1"/>
  <c r="C130"/>
  <c r="E130" s="1"/>
  <c r="B131" i="10"/>
  <c r="D131" s="1"/>
  <c r="C130"/>
  <c r="E130" s="1"/>
  <c r="B131" i="9"/>
  <c r="D131" s="1"/>
  <c r="C130"/>
  <c r="E130" s="1"/>
  <c r="B132" i="8"/>
  <c r="D132" s="1"/>
  <c r="C131"/>
  <c r="E131" s="1"/>
  <c r="D131" i="7" l="1"/>
  <c r="B132"/>
  <c r="C131"/>
  <c r="E131" s="1"/>
  <c r="D130" i="11"/>
  <c r="B131"/>
  <c r="C130"/>
  <c r="E130" s="1"/>
  <c r="D130" i="4"/>
  <c r="C130"/>
  <c r="E130" s="1"/>
  <c r="B131"/>
  <c r="B131" i="12"/>
  <c r="D130"/>
  <c r="C130"/>
  <c r="E130" s="1"/>
  <c r="D130" i="1"/>
  <c r="B131"/>
  <c r="C130"/>
  <c r="E130" s="1"/>
  <c r="C130" i="6"/>
  <c r="E130" s="1"/>
  <c r="B131"/>
  <c r="D131" s="1"/>
  <c r="B135" i="15"/>
  <c r="D135" s="1"/>
  <c r="C134"/>
  <c r="E134" s="1"/>
  <c r="C130" i="5"/>
  <c r="E130" s="1"/>
  <c r="B131"/>
  <c r="D131" s="1"/>
  <c r="B132" i="13"/>
  <c r="D132" s="1"/>
  <c r="C131"/>
  <c r="E131" s="1"/>
  <c r="B132" i="10"/>
  <c r="D132" s="1"/>
  <c r="C131"/>
  <c r="E131" s="1"/>
  <c r="B132" i="9"/>
  <c r="D132" s="1"/>
  <c r="C131"/>
  <c r="E131" s="1"/>
  <c r="B133" i="8"/>
  <c r="D133" s="1"/>
  <c r="C132"/>
  <c r="E132" s="1"/>
  <c r="D132" i="7" l="1"/>
  <c r="B133"/>
  <c r="C132"/>
  <c r="E132" s="1"/>
  <c r="D131" i="11"/>
  <c r="B132"/>
  <c r="C131"/>
  <c r="E131" s="1"/>
  <c r="D131" i="4"/>
  <c r="C131"/>
  <c r="E131" s="1"/>
  <c r="B132"/>
  <c r="B132" i="12"/>
  <c r="D131"/>
  <c r="C131"/>
  <c r="E131" s="1"/>
  <c r="D131" i="1"/>
  <c r="B132"/>
  <c r="C131"/>
  <c r="E131" s="1"/>
  <c r="C131" i="6"/>
  <c r="E131" s="1"/>
  <c r="B132"/>
  <c r="D132" s="1"/>
  <c r="B136" i="15"/>
  <c r="D136" s="1"/>
  <c r="C135"/>
  <c r="E135" s="1"/>
  <c r="B132" i="5"/>
  <c r="D132" s="1"/>
  <c r="C131"/>
  <c r="E131" s="1"/>
  <c r="B133" i="13"/>
  <c r="D133" s="1"/>
  <c r="C132"/>
  <c r="E132" s="1"/>
  <c r="B133" i="10"/>
  <c r="D133" s="1"/>
  <c r="C132"/>
  <c r="E132" s="1"/>
  <c r="B133" i="9"/>
  <c r="D133" s="1"/>
  <c r="C132"/>
  <c r="E132" s="1"/>
  <c r="B134" i="8"/>
  <c r="D134" s="1"/>
  <c r="C133"/>
  <c r="E133" s="1"/>
  <c r="D133" i="7" l="1"/>
  <c r="B134"/>
  <c r="C133"/>
  <c r="E133" s="1"/>
  <c r="D132" i="11"/>
  <c r="B133"/>
  <c r="C132"/>
  <c r="E132" s="1"/>
  <c r="D132" i="4"/>
  <c r="C132"/>
  <c r="E132" s="1"/>
  <c r="B133"/>
  <c r="B133" i="12"/>
  <c r="D132"/>
  <c r="C132"/>
  <c r="E132" s="1"/>
  <c r="D132" i="1"/>
  <c r="B133"/>
  <c r="C132"/>
  <c r="E132" s="1"/>
  <c r="C132" i="6"/>
  <c r="E132" s="1"/>
  <c r="B133"/>
  <c r="D133" s="1"/>
  <c r="B137" i="15"/>
  <c r="D137" s="1"/>
  <c r="C136"/>
  <c r="E136" s="1"/>
  <c r="C132" i="5"/>
  <c r="E132" s="1"/>
  <c r="B133"/>
  <c r="D133" s="1"/>
  <c r="B134" i="13"/>
  <c r="D134" s="1"/>
  <c r="C133"/>
  <c r="E133" s="1"/>
  <c r="B134" i="10"/>
  <c r="D134" s="1"/>
  <c r="C133"/>
  <c r="E133" s="1"/>
  <c r="B134" i="9"/>
  <c r="D134" s="1"/>
  <c r="C133"/>
  <c r="E133" s="1"/>
  <c r="B135" i="8"/>
  <c r="D135" s="1"/>
  <c r="C134"/>
  <c r="E134" s="1"/>
  <c r="D134" i="7" l="1"/>
  <c r="B135"/>
  <c r="C134"/>
  <c r="E134" s="1"/>
  <c r="D133" i="11"/>
  <c r="B134"/>
  <c r="C133"/>
  <c r="E133" s="1"/>
  <c r="D133" i="4"/>
  <c r="C133"/>
  <c r="E133" s="1"/>
  <c r="B134"/>
  <c r="B134" i="12"/>
  <c r="D133"/>
  <c r="C133"/>
  <c r="E133" s="1"/>
  <c r="D133" i="1"/>
  <c r="B134"/>
  <c r="C133"/>
  <c r="E133" s="1"/>
  <c r="C133" i="6"/>
  <c r="E133" s="1"/>
  <c r="B134"/>
  <c r="D134" s="1"/>
  <c r="B138" i="15"/>
  <c r="D138" s="1"/>
  <c r="C137"/>
  <c r="E137" s="1"/>
  <c r="B134" i="5"/>
  <c r="D134" s="1"/>
  <c r="C133"/>
  <c r="E133" s="1"/>
  <c r="B135" i="13"/>
  <c r="D135" s="1"/>
  <c r="C134"/>
  <c r="E134" s="1"/>
  <c r="B135" i="10"/>
  <c r="D135" s="1"/>
  <c r="C134"/>
  <c r="E134" s="1"/>
  <c r="B135" i="9"/>
  <c r="D135" s="1"/>
  <c r="C134"/>
  <c r="E134" s="1"/>
  <c r="B136" i="8"/>
  <c r="D136" s="1"/>
  <c r="C135"/>
  <c r="E135" s="1"/>
  <c r="D135" i="7" l="1"/>
  <c r="B136"/>
  <c r="C135"/>
  <c r="E135" s="1"/>
  <c r="D134" i="11"/>
  <c r="B135"/>
  <c r="C134"/>
  <c r="E134" s="1"/>
  <c r="D134" i="4"/>
  <c r="C134"/>
  <c r="E134" s="1"/>
  <c r="B135"/>
  <c r="B135" i="12"/>
  <c r="D134"/>
  <c r="C134"/>
  <c r="E134" s="1"/>
  <c r="D134" i="1"/>
  <c r="B135"/>
  <c r="C134"/>
  <c r="E134" s="1"/>
  <c r="C134" i="6"/>
  <c r="E134" s="1"/>
  <c r="B135"/>
  <c r="D135" s="1"/>
  <c r="B139" i="15"/>
  <c r="D139" s="1"/>
  <c r="C138"/>
  <c r="E138" s="1"/>
  <c r="C134" i="5"/>
  <c r="E134" s="1"/>
  <c r="B135"/>
  <c r="D135" s="1"/>
  <c r="B136" i="13"/>
  <c r="D136" s="1"/>
  <c r="C135"/>
  <c r="E135" s="1"/>
  <c r="B136" i="10"/>
  <c r="D136" s="1"/>
  <c r="C135"/>
  <c r="E135" s="1"/>
  <c r="B136" i="9"/>
  <c r="D136" s="1"/>
  <c r="C135"/>
  <c r="E135" s="1"/>
  <c r="B137" i="8"/>
  <c r="D137" s="1"/>
  <c r="C136"/>
  <c r="E136" s="1"/>
  <c r="D136" i="7" l="1"/>
  <c r="B137"/>
  <c r="C136"/>
  <c r="E136" s="1"/>
  <c r="D135" i="11"/>
  <c r="B136"/>
  <c r="C135"/>
  <c r="E135" s="1"/>
  <c r="D135" i="4"/>
  <c r="C135"/>
  <c r="E135" s="1"/>
  <c r="B136"/>
  <c r="B136" i="12"/>
  <c r="D135"/>
  <c r="C135"/>
  <c r="E135" s="1"/>
  <c r="D135" i="1"/>
  <c r="B136"/>
  <c r="C135"/>
  <c r="E135" s="1"/>
  <c r="C135" i="6"/>
  <c r="E135" s="1"/>
  <c r="B136"/>
  <c r="D136" s="1"/>
  <c r="B140" i="15"/>
  <c r="D140" s="1"/>
  <c r="C139"/>
  <c r="E139" s="1"/>
  <c r="B136" i="5"/>
  <c r="D136" s="1"/>
  <c r="C135"/>
  <c r="E135" s="1"/>
  <c r="B137" i="13"/>
  <c r="D137" s="1"/>
  <c r="C136"/>
  <c r="E136" s="1"/>
  <c r="B137" i="10"/>
  <c r="D137" s="1"/>
  <c r="C136"/>
  <c r="E136" s="1"/>
  <c r="B137" i="9"/>
  <c r="D137" s="1"/>
  <c r="C136"/>
  <c r="E136" s="1"/>
  <c r="B138" i="8"/>
  <c r="D138" s="1"/>
  <c r="C137"/>
  <c r="E137" s="1"/>
  <c r="D137" i="7" l="1"/>
  <c r="B138"/>
  <c r="C137"/>
  <c r="E137" s="1"/>
  <c r="D136" i="11"/>
  <c r="B137"/>
  <c r="C136"/>
  <c r="E136" s="1"/>
  <c r="D136" i="4"/>
  <c r="C136"/>
  <c r="E136" s="1"/>
  <c r="B137"/>
  <c r="B137" i="12"/>
  <c r="D136"/>
  <c r="C136"/>
  <c r="E136" s="1"/>
  <c r="D136" i="1"/>
  <c r="B137"/>
  <c r="C136"/>
  <c r="E136" s="1"/>
  <c r="C136" i="6"/>
  <c r="E136" s="1"/>
  <c r="B137"/>
  <c r="D137" s="1"/>
  <c r="B141" i="15"/>
  <c r="D141" s="1"/>
  <c r="C140"/>
  <c r="E140" s="1"/>
  <c r="C136" i="5"/>
  <c r="E136" s="1"/>
  <c r="B137"/>
  <c r="D137" s="1"/>
  <c r="B138" i="13"/>
  <c r="D138" s="1"/>
  <c r="C137"/>
  <c r="E137" s="1"/>
  <c r="B138" i="10"/>
  <c r="D138" s="1"/>
  <c r="C137"/>
  <c r="E137" s="1"/>
  <c r="B138" i="9"/>
  <c r="D138" s="1"/>
  <c r="C137"/>
  <c r="E137" s="1"/>
  <c r="B139" i="8"/>
  <c r="D139" s="1"/>
  <c r="C138"/>
  <c r="E138" s="1"/>
  <c r="D138" i="7" l="1"/>
  <c r="B139"/>
  <c r="C138"/>
  <c r="E138" s="1"/>
  <c r="D137" i="11"/>
  <c r="B138"/>
  <c r="C137"/>
  <c r="E137" s="1"/>
  <c r="D137" i="4"/>
  <c r="C137"/>
  <c r="E137" s="1"/>
  <c r="B138"/>
  <c r="B138" i="12"/>
  <c r="D137"/>
  <c r="C137"/>
  <c r="E137" s="1"/>
  <c r="D137" i="1"/>
  <c r="B138"/>
  <c r="C137"/>
  <c r="E137" s="1"/>
  <c r="C137" i="6"/>
  <c r="E137" s="1"/>
  <c r="B138"/>
  <c r="D138" s="1"/>
  <c r="B142" i="15"/>
  <c r="D142" s="1"/>
  <c r="C141"/>
  <c r="E141" s="1"/>
  <c r="B138" i="5"/>
  <c r="D138" s="1"/>
  <c r="C137"/>
  <c r="E137" s="1"/>
  <c r="B139" i="13"/>
  <c r="D139" s="1"/>
  <c r="C138"/>
  <c r="E138" s="1"/>
  <c r="B139" i="10"/>
  <c r="D139" s="1"/>
  <c r="C138"/>
  <c r="E138" s="1"/>
  <c r="B139" i="9"/>
  <c r="D139" s="1"/>
  <c r="C138"/>
  <c r="E138" s="1"/>
  <c r="B140" i="8"/>
  <c r="D140" s="1"/>
  <c r="C139"/>
  <c r="E139" s="1"/>
  <c r="D139" i="7" l="1"/>
  <c r="B140"/>
  <c r="C139"/>
  <c r="E139" s="1"/>
  <c r="D138" i="11"/>
  <c r="B139"/>
  <c r="C138"/>
  <c r="E138" s="1"/>
  <c r="D138" i="4"/>
  <c r="C138"/>
  <c r="E138" s="1"/>
  <c r="B139"/>
  <c r="B139" i="12"/>
  <c r="D138"/>
  <c r="C138"/>
  <c r="E138" s="1"/>
  <c r="D138" i="1"/>
  <c r="B139"/>
  <c r="C138"/>
  <c r="E138" s="1"/>
  <c r="C138" i="6"/>
  <c r="E138" s="1"/>
  <c r="B139"/>
  <c r="D139" s="1"/>
  <c r="B143" i="15"/>
  <c r="D143" s="1"/>
  <c r="C142"/>
  <c r="E142" s="1"/>
  <c r="B139" i="5"/>
  <c r="D139" s="1"/>
  <c r="C138"/>
  <c r="E138" s="1"/>
  <c r="B140" i="13"/>
  <c r="D140" s="1"/>
  <c r="C139"/>
  <c r="E139" s="1"/>
  <c r="B140" i="10"/>
  <c r="D140" s="1"/>
  <c r="C139"/>
  <c r="E139" s="1"/>
  <c r="B140" i="9"/>
  <c r="D140" s="1"/>
  <c r="C139"/>
  <c r="E139" s="1"/>
  <c r="B141" i="8"/>
  <c r="D141" s="1"/>
  <c r="C140"/>
  <c r="E140" s="1"/>
  <c r="D140" i="7" l="1"/>
  <c r="B141"/>
  <c r="C140"/>
  <c r="E140" s="1"/>
  <c r="D139" i="11"/>
  <c r="B140"/>
  <c r="C139"/>
  <c r="E139" s="1"/>
  <c r="D139" i="4"/>
  <c r="C139"/>
  <c r="E139" s="1"/>
  <c r="B140"/>
  <c r="B140" i="12"/>
  <c r="D139"/>
  <c r="C139"/>
  <c r="E139" s="1"/>
  <c r="D139" i="1"/>
  <c r="B140"/>
  <c r="C139"/>
  <c r="E139" s="1"/>
  <c r="C139" i="6"/>
  <c r="E139" s="1"/>
  <c r="B140"/>
  <c r="D140" s="1"/>
  <c r="B144" i="15"/>
  <c r="D144" s="1"/>
  <c r="C143"/>
  <c r="E143" s="1"/>
  <c r="B140" i="5"/>
  <c r="D140" s="1"/>
  <c r="C139"/>
  <c r="E139" s="1"/>
  <c r="B141" i="13"/>
  <c r="D141" s="1"/>
  <c r="C140"/>
  <c r="E140" s="1"/>
  <c r="B141" i="10"/>
  <c r="D141" s="1"/>
  <c r="C140"/>
  <c r="E140" s="1"/>
  <c r="B141" i="9"/>
  <c r="D141" s="1"/>
  <c r="C140"/>
  <c r="E140" s="1"/>
  <c r="B142" i="8"/>
  <c r="D142" s="1"/>
  <c r="C141"/>
  <c r="E141" s="1"/>
  <c r="D141" i="7" l="1"/>
  <c r="B142"/>
  <c r="C141"/>
  <c r="E141" s="1"/>
  <c r="D140" i="11"/>
  <c r="B141"/>
  <c r="C140"/>
  <c r="E140" s="1"/>
  <c r="D140" i="4"/>
  <c r="C140"/>
  <c r="E140" s="1"/>
  <c r="B141"/>
  <c r="B141" i="12"/>
  <c r="D140"/>
  <c r="C140"/>
  <c r="E140" s="1"/>
  <c r="D140" i="1"/>
  <c r="B141"/>
  <c r="C140"/>
  <c r="E140" s="1"/>
  <c r="C140" i="6"/>
  <c r="E140" s="1"/>
  <c r="B141"/>
  <c r="D141" s="1"/>
  <c r="B145" i="15"/>
  <c r="D145" s="1"/>
  <c r="C144"/>
  <c r="E144" s="1"/>
  <c r="B141" i="5"/>
  <c r="D141" s="1"/>
  <c r="C140"/>
  <c r="E140" s="1"/>
  <c r="B142" i="13"/>
  <c r="D142" s="1"/>
  <c r="C141"/>
  <c r="E141" s="1"/>
  <c r="B142" i="10"/>
  <c r="D142" s="1"/>
  <c r="C141"/>
  <c r="E141" s="1"/>
  <c r="B142" i="9"/>
  <c r="D142" s="1"/>
  <c r="C141"/>
  <c r="E141" s="1"/>
  <c r="B143" i="8"/>
  <c r="D143" s="1"/>
  <c r="C142"/>
  <c r="E142" s="1"/>
  <c r="D142" i="7" l="1"/>
  <c r="B143"/>
  <c r="C142"/>
  <c r="E142" s="1"/>
  <c r="D141" i="11"/>
  <c r="B142"/>
  <c r="C141"/>
  <c r="E141" s="1"/>
  <c r="D141" i="4"/>
  <c r="C141"/>
  <c r="E141" s="1"/>
  <c r="B142"/>
  <c r="B142" i="12"/>
  <c r="D141"/>
  <c r="C141"/>
  <c r="E141" s="1"/>
  <c r="D141" i="1"/>
  <c r="B142"/>
  <c r="C141"/>
  <c r="E141" s="1"/>
  <c r="C141" i="6"/>
  <c r="E141" s="1"/>
  <c r="B142"/>
  <c r="D142" s="1"/>
  <c r="B146" i="15"/>
  <c r="D146" s="1"/>
  <c r="C145"/>
  <c r="E145" s="1"/>
  <c r="B142" i="5"/>
  <c r="D142" s="1"/>
  <c r="C141"/>
  <c r="E141" s="1"/>
  <c r="B143" i="13"/>
  <c r="D143" s="1"/>
  <c r="C142"/>
  <c r="E142" s="1"/>
  <c r="B143" i="10"/>
  <c r="D143" s="1"/>
  <c r="C142"/>
  <c r="E142" s="1"/>
  <c r="B143" i="9"/>
  <c r="D143" s="1"/>
  <c r="C142"/>
  <c r="E142" s="1"/>
  <c r="B144" i="8"/>
  <c r="D144" s="1"/>
  <c r="C143"/>
  <c r="E143" s="1"/>
  <c r="D143" i="7" l="1"/>
  <c r="B144"/>
  <c r="C143"/>
  <c r="E143" s="1"/>
  <c r="D142" i="11"/>
  <c r="B143"/>
  <c r="C142"/>
  <c r="E142" s="1"/>
  <c r="D142" i="4"/>
  <c r="C142"/>
  <c r="E142" s="1"/>
  <c r="B143"/>
  <c r="B143" i="12"/>
  <c r="D142"/>
  <c r="C142"/>
  <c r="E142" s="1"/>
  <c r="D142" i="1"/>
  <c r="B143"/>
  <c r="C142"/>
  <c r="E142" s="1"/>
  <c r="C142" i="6"/>
  <c r="E142" s="1"/>
  <c r="B143"/>
  <c r="D143" s="1"/>
  <c r="B147" i="15"/>
  <c r="D147" s="1"/>
  <c r="C146"/>
  <c r="E146" s="1"/>
  <c r="C142" i="5"/>
  <c r="E142" s="1"/>
  <c r="B143"/>
  <c r="D143" s="1"/>
  <c r="B144" i="13"/>
  <c r="D144" s="1"/>
  <c r="C143"/>
  <c r="E143" s="1"/>
  <c r="B144" i="10"/>
  <c r="D144" s="1"/>
  <c r="C143"/>
  <c r="E143" s="1"/>
  <c r="B144" i="9"/>
  <c r="D144" s="1"/>
  <c r="C143"/>
  <c r="E143" s="1"/>
  <c r="B145" i="8"/>
  <c r="D145" s="1"/>
  <c r="C144"/>
  <c r="E144" s="1"/>
  <c r="D144" i="7" l="1"/>
  <c r="B145"/>
  <c r="C144"/>
  <c r="E144" s="1"/>
  <c r="D143" i="11"/>
  <c r="B144"/>
  <c r="C143"/>
  <c r="E143" s="1"/>
  <c r="D143" i="4"/>
  <c r="C143"/>
  <c r="E143" s="1"/>
  <c r="B144"/>
  <c r="B144" i="12"/>
  <c r="D143"/>
  <c r="C143"/>
  <c r="E143" s="1"/>
  <c r="D143" i="1"/>
  <c r="B144"/>
  <c r="C143"/>
  <c r="E143" s="1"/>
  <c r="C143" i="6"/>
  <c r="E143" s="1"/>
  <c r="B144"/>
  <c r="D144" s="1"/>
  <c r="B148" i="15"/>
  <c r="D148" s="1"/>
  <c r="C147"/>
  <c r="E147" s="1"/>
  <c r="B144" i="5"/>
  <c r="D144" s="1"/>
  <c r="C143"/>
  <c r="E143" s="1"/>
  <c r="B145" i="13"/>
  <c r="D145" s="1"/>
  <c r="C144"/>
  <c r="E144" s="1"/>
  <c r="B145" i="10"/>
  <c r="D145" s="1"/>
  <c r="C144"/>
  <c r="E144" s="1"/>
  <c r="B145" i="9"/>
  <c r="D145" s="1"/>
  <c r="C144"/>
  <c r="E144" s="1"/>
  <c r="B146" i="8"/>
  <c r="D146" s="1"/>
  <c r="C145"/>
  <c r="E145" s="1"/>
  <c r="D145" i="7" l="1"/>
  <c r="B146"/>
  <c r="C145"/>
  <c r="E145" s="1"/>
  <c r="D144" i="11"/>
  <c r="B145"/>
  <c r="C144"/>
  <c r="E144" s="1"/>
  <c r="D144" i="4"/>
  <c r="C144"/>
  <c r="E144" s="1"/>
  <c r="B145"/>
  <c r="B145" i="12"/>
  <c r="D144"/>
  <c r="C144"/>
  <c r="E144" s="1"/>
  <c r="D144" i="1"/>
  <c r="B145"/>
  <c r="C144"/>
  <c r="E144" s="1"/>
  <c r="C144" i="6"/>
  <c r="E144" s="1"/>
  <c r="B145"/>
  <c r="D145" s="1"/>
  <c r="B149" i="15"/>
  <c r="D149" s="1"/>
  <c r="C148"/>
  <c r="E148" s="1"/>
  <c r="B145" i="5"/>
  <c r="D145" s="1"/>
  <c r="C144"/>
  <c r="E144" s="1"/>
  <c r="B146" i="13"/>
  <c r="D146" s="1"/>
  <c r="C145"/>
  <c r="E145" s="1"/>
  <c r="B146" i="10"/>
  <c r="D146" s="1"/>
  <c r="C145"/>
  <c r="E145" s="1"/>
  <c r="B146" i="9"/>
  <c r="D146" s="1"/>
  <c r="C145"/>
  <c r="E145" s="1"/>
  <c r="B147" i="8"/>
  <c r="D147" s="1"/>
  <c r="C146"/>
  <c r="E146" s="1"/>
  <c r="D146" i="7" l="1"/>
  <c r="B147"/>
  <c r="C146"/>
  <c r="E146" s="1"/>
  <c r="D145" i="11"/>
  <c r="B146"/>
  <c r="C145"/>
  <c r="E145" s="1"/>
  <c r="D145" i="4"/>
  <c r="C145"/>
  <c r="E145" s="1"/>
  <c r="B146"/>
  <c r="B146" i="12"/>
  <c r="D145"/>
  <c r="C145"/>
  <c r="E145" s="1"/>
  <c r="D145" i="1"/>
  <c r="C145"/>
  <c r="E145" s="1"/>
  <c r="B146"/>
  <c r="C145" i="6"/>
  <c r="E145" s="1"/>
  <c r="B146"/>
  <c r="D146" s="1"/>
  <c r="B150" i="15"/>
  <c r="D150" s="1"/>
  <c r="C149"/>
  <c r="E149" s="1"/>
  <c r="C145" i="5"/>
  <c r="E145" s="1"/>
  <c r="B146"/>
  <c r="D146" s="1"/>
  <c r="B147" i="13"/>
  <c r="D147" s="1"/>
  <c r="C146"/>
  <c r="E146" s="1"/>
  <c r="B147" i="10"/>
  <c r="D147" s="1"/>
  <c r="C146"/>
  <c r="E146" s="1"/>
  <c r="B147" i="9"/>
  <c r="D147" s="1"/>
  <c r="C146"/>
  <c r="E146" s="1"/>
  <c r="B148" i="8"/>
  <c r="D148" s="1"/>
  <c r="C147"/>
  <c r="E147" s="1"/>
  <c r="D147" i="7" l="1"/>
  <c r="B148"/>
  <c r="C147"/>
  <c r="E147" s="1"/>
  <c r="D146" i="11"/>
  <c r="B147"/>
  <c r="C146"/>
  <c r="E146" s="1"/>
  <c r="D146" i="4"/>
  <c r="C146"/>
  <c r="E146" s="1"/>
  <c r="B147"/>
  <c r="B147" i="12"/>
  <c r="D146"/>
  <c r="C146"/>
  <c r="E146" s="1"/>
  <c r="D146" i="1"/>
  <c r="B147"/>
  <c r="C146"/>
  <c r="E146" s="1"/>
  <c r="C146" i="6"/>
  <c r="E146" s="1"/>
  <c r="B147"/>
  <c r="D147" s="1"/>
  <c r="B151" i="15"/>
  <c r="D151" s="1"/>
  <c r="C150"/>
  <c r="E150" s="1"/>
  <c r="B147" i="5"/>
  <c r="D147" s="1"/>
  <c r="C146"/>
  <c r="E146" s="1"/>
  <c r="B148" i="13"/>
  <c r="D148" s="1"/>
  <c r="C147"/>
  <c r="E147" s="1"/>
  <c r="B148" i="10"/>
  <c r="D148" s="1"/>
  <c r="C147"/>
  <c r="E147" s="1"/>
  <c r="B148" i="9"/>
  <c r="D148" s="1"/>
  <c r="C147"/>
  <c r="E147" s="1"/>
  <c r="B149" i="8"/>
  <c r="D149" s="1"/>
  <c r="C148"/>
  <c r="E148" s="1"/>
  <c r="D148" i="7" l="1"/>
  <c r="B149"/>
  <c r="C148"/>
  <c r="E148" s="1"/>
  <c r="D147" i="11"/>
  <c r="B148"/>
  <c r="C147"/>
  <c r="E147" s="1"/>
  <c r="D147" i="4"/>
  <c r="C147"/>
  <c r="E147" s="1"/>
  <c r="B148"/>
  <c r="B148" i="12"/>
  <c r="D147"/>
  <c r="C147"/>
  <c r="E147" s="1"/>
  <c r="D147" i="1"/>
  <c r="B148"/>
  <c r="C147"/>
  <c r="E147" s="1"/>
  <c r="C147" i="6"/>
  <c r="E147" s="1"/>
  <c r="B148"/>
  <c r="D148" s="1"/>
  <c r="B152" i="15"/>
  <c r="D152" s="1"/>
  <c r="C151"/>
  <c r="E151" s="1"/>
  <c r="C147" i="5"/>
  <c r="E147" s="1"/>
  <c r="B148"/>
  <c r="D148" s="1"/>
  <c r="B149" i="13"/>
  <c r="D149" s="1"/>
  <c r="C148"/>
  <c r="E148" s="1"/>
  <c r="B149" i="10"/>
  <c r="D149" s="1"/>
  <c r="C148"/>
  <c r="E148" s="1"/>
  <c r="B149" i="9"/>
  <c r="D149" s="1"/>
  <c r="C148"/>
  <c r="E148" s="1"/>
  <c r="B150" i="8"/>
  <c r="D150" s="1"/>
  <c r="C149"/>
  <c r="E149" s="1"/>
  <c r="D149" i="7" l="1"/>
  <c r="B150"/>
  <c r="C149"/>
  <c r="E149" s="1"/>
  <c r="D148" i="11"/>
  <c r="B149"/>
  <c r="C148"/>
  <c r="E148" s="1"/>
  <c r="D148" i="4"/>
  <c r="C148"/>
  <c r="E148" s="1"/>
  <c r="B149"/>
  <c r="B149" i="12"/>
  <c r="D148"/>
  <c r="C148"/>
  <c r="E148" s="1"/>
  <c r="D148" i="1"/>
  <c r="B149"/>
  <c r="C148"/>
  <c r="E148" s="1"/>
  <c r="C148" i="6"/>
  <c r="E148" s="1"/>
  <c r="B149"/>
  <c r="D149" s="1"/>
  <c r="B153" i="15"/>
  <c r="D153" s="1"/>
  <c r="C152"/>
  <c r="E152" s="1"/>
  <c r="C148" i="5"/>
  <c r="E148" s="1"/>
  <c r="B149"/>
  <c r="D149" s="1"/>
  <c r="B150" i="13"/>
  <c r="D150" s="1"/>
  <c r="C149"/>
  <c r="E149" s="1"/>
  <c r="B150" i="10"/>
  <c r="D150" s="1"/>
  <c r="C149"/>
  <c r="E149" s="1"/>
  <c r="B150" i="9"/>
  <c r="D150" s="1"/>
  <c r="C149"/>
  <c r="E149" s="1"/>
  <c r="B151" i="8"/>
  <c r="D151" s="1"/>
  <c r="C150"/>
  <c r="E150" s="1"/>
  <c r="D150" i="7" l="1"/>
  <c r="B151"/>
  <c r="C150"/>
  <c r="E150" s="1"/>
  <c r="D149" i="11"/>
  <c r="B150"/>
  <c r="C149"/>
  <c r="E149" s="1"/>
  <c r="D149" i="4"/>
  <c r="C149"/>
  <c r="E149" s="1"/>
  <c r="B150"/>
  <c r="B150" i="12"/>
  <c r="D149"/>
  <c r="C149"/>
  <c r="E149" s="1"/>
  <c r="D149" i="1"/>
  <c r="B150"/>
  <c r="C149"/>
  <c r="E149" s="1"/>
  <c r="C149" i="6"/>
  <c r="E149" s="1"/>
  <c r="B150"/>
  <c r="D150" s="1"/>
  <c r="B154" i="15"/>
  <c r="D154" s="1"/>
  <c r="C153"/>
  <c r="E153" s="1"/>
  <c r="C149" i="5"/>
  <c r="E149" s="1"/>
  <c r="B150"/>
  <c r="D150" s="1"/>
  <c r="B151" i="13"/>
  <c r="D151" s="1"/>
  <c r="C150"/>
  <c r="E150" s="1"/>
  <c r="B151" i="10"/>
  <c r="D151" s="1"/>
  <c r="C150"/>
  <c r="E150" s="1"/>
  <c r="B151" i="9"/>
  <c r="D151" s="1"/>
  <c r="C150"/>
  <c r="E150" s="1"/>
  <c r="B152" i="8"/>
  <c r="D152" s="1"/>
  <c r="C151"/>
  <c r="E151" s="1"/>
  <c r="D151" i="7" l="1"/>
  <c r="B152"/>
  <c r="C151"/>
  <c r="E151" s="1"/>
  <c r="D150" i="11"/>
  <c r="B151"/>
  <c r="C150"/>
  <c r="E150" s="1"/>
  <c r="D150" i="4"/>
  <c r="C150"/>
  <c r="E150" s="1"/>
  <c r="B151"/>
  <c r="B151" i="12"/>
  <c r="D150"/>
  <c r="C150"/>
  <c r="E150" s="1"/>
  <c r="D150" i="1"/>
  <c r="B151"/>
  <c r="C150"/>
  <c r="E150" s="1"/>
  <c r="C150" i="6"/>
  <c r="E150" s="1"/>
  <c r="B151"/>
  <c r="D151" s="1"/>
  <c r="B155" i="15"/>
  <c r="D155" s="1"/>
  <c r="C154"/>
  <c r="E154" s="1"/>
  <c r="B151" i="5"/>
  <c r="D151" s="1"/>
  <c r="C150"/>
  <c r="E150" s="1"/>
  <c r="B152" i="13"/>
  <c r="D152" s="1"/>
  <c r="C151"/>
  <c r="E151" s="1"/>
  <c r="B152" i="10"/>
  <c r="D152" s="1"/>
  <c r="C151"/>
  <c r="E151" s="1"/>
  <c r="B152" i="9"/>
  <c r="D152" s="1"/>
  <c r="C151"/>
  <c r="E151" s="1"/>
  <c r="B153" i="8"/>
  <c r="D153" s="1"/>
  <c r="C152"/>
  <c r="E152" s="1"/>
  <c r="D152" i="7" l="1"/>
  <c r="B153"/>
  <c r="C152"/>
  <c r="E152" s="1"/>
  <c r="D151" i="11"/>
  <c r="B152"/>
  <c r="C151"/>
  <c r="E151" s="1"/>
  <c r="D151" i="4"/>
  <c r="C151"/>
  <c r="E151" s="1"/>
  <c r="B152"/>
  <c r="B152" i="12"/>
  <c r="D151"/>
  <c r="C151"/>
  <c r="E151" s="1"/>
  <c r="D151" i="1"/>
  <c r="B152"/>
  <c r="C151"/>
  <c r="E151" s="1"/>
  <c r="B152" i="6"/>
  <c r="D152" s="1"/>
  <c r="C151"/>
  <c r="E151" s="1"/>
  <c r="B156" i="15"/>
  <c r="D156" s="1"/>
  <c r="C155"/>
  <c r="E155" s="1"/>
  <c r="B152" i="5"/>
  <c r="D152" s="1"/>
  <c r="C151"/>
  <c r="E151" s="1"/>
  <c r="B153" i="13"/>
  <c r="D153" s="1"/>
  <c r="C152"/>
  <c r="E152" s="1"/>
  <c r="B153" i="10"/>
  <c r="D153" s="1"/>
  <c r="C152"/>
  <c r="E152" s="1"/>
  <c r="B153" i="9"/>
  <c r="D153" s="1"/>
  <c r="C152"/>
  <c r="E152" s="1"/>
  <c r="B154" i="8"/>
  <c r="D154" s="1"/>
  <c r="C153"/>
  <c r="E153" s="1"/>
  <c r="D153" i="7" l="1"/>
  <c r="B154"/>
  <c r="C153"/>
  <c r="E153" s="1"/>
  <c r="D152" i="11"/>
  <c r="B153"/>
  <c r="C152"/>
  <c r="E152" s="1"/>
  <c r="D152" i="4"/>
  <c r="C152"/>
  <c r="E152" s="1"/>
  <c r="B153"/>
  <c r="B153" i="12"/>
  <c r="D152"/>
  <c r="C152"/>
  <c r="E152" s="1"/>
  <c r="D152" i="1"/>
  <c r="B153"/>
  <c r="C152"/>
  <c r="E152" s="1"/>
  <c r="B153" i="6"/>
  <c r="D153" s="1"/>
  <c r="C152"/>
  <c r="E152" s="1"/>
  <c r="B157" i="15"/>
  <c r="D157" s="1"/>
  <c r="C156"/>
  <c r="E156" s="1"/>
  <c r="C152" i="5"/>
  <c r="E152" s="1"/>
  <c r="B153"/>
  <c r="D153" s="1"/>
  <c r="B154" i="13"/>
  <c r="D154" s="1"/>
  <c r="C153"/>
  <c r="E153" s="1"/>
  <c r="B154" i="10"/>
  <c r="D154" s="1"/>
  <c r="C153"/>
  <c r="E153" s="1"/>
  <c r="B154" i="9"/>
  <c r="D154" s="1"/>
  <c r="C153"/>
  <c r="E153" s="1"/>
  <c r="B155" i="8"/>
  <c r="D155" s="1"/>
  <c r="C154"/>
  <c r="E154" s="1"/>
  <c r="D154" i="7" l="1"/>
  <c r="B155"/>
  <c r="C154"/>
  <c r="E154" s="1"/>
  <c r="D153" i="11"/>
  <c r="B154"/>
  <c r="C153"/>
  <c r="E153" s="1"/>
  <c r="D153" i="4"/>
  <c r="C153"/>
  <c r="E153" s="1"/>
  <c r="B154"/>
  <c r="B154" i="12"/>
  <c r="D153"/>
  <c r="C153"/>
  <c r="E153" s="1"/>
  <c r="D153" i="1"/>
  <c r="B154"/>
  <c r="C153"/>
  <c r="E153" s="1"/>
  <c r="C153" i="6"/>
  <c r="E153" s="1"/>
  <c r="B154"/>
  <c r="D154" s="1"/>
  <c r="B158" i="15"/>
  <c r="D158" s="1"/>
  <c r="C157"/>
  <c r="E157" s="1"/>
  <c r="B154" i="5"/>
  <c r="D154" s="1"/>
  <c r="C153"/>
  <c r="E153" s="1"/>
  <c r="B155" i="13"/>
  <c r="D155" s="1"/>
  <c r="C154"/>
  <c r="E154" s="1"/>
  <c r="B155" i="10"/>
  <c r="D155" s="1"/>
  <c r="C154"/>
  <c r="E154" s="1"/>
  <c r="B155" i="9"/>
  <c r="D155" s="1"/>
  <c r="C154"/>
  <c r="E154" s="1"/>
  <c r="B156" i="8"/>
  <c r="D156" s="1"/>
  <c r="C155"/>
  <c r="E155" s="1"/>
  <c r="D155" i="7" l="1"/>
  <c r="B156"/>
  <c r="C155"/>
  <c r="E155" s="1"/>
  <c r="D154" i="11"/>
  <c r="B155"/>
  <c r="C154"/>
  <c r="E154" s="1"/>
  <c r="D154" i="4"/>
  <c r="C154"/>
  <c r="E154" s="1"/>
  <c r="B155"/>
  <c r="B155" i="12"/>
  <c r="D154"/>
  <c r="C154"/>
  <c r="E154" s="1"/>
  <c r="D154" i="1"/>
  <c r="B155"/>
  <c r="C154"/>
  <c r="E154" s="1"/>
  <c r="C154" i="6"/>
  <c r="E154" s="1"/>
  <c r="B155"/>
  <c r="D155" s="1"/>
  <c r="B159" i="15"/>
  <c r="D159" s="1"/>
  <c r="C158"/>
  <c r="E158" s="1"/>
  <c r="C154" i="5"/>
  <c r="E154" s="1"/>
  <c r="B155"/>
  <c r="D155" s="1"/>
  <c r="B156" i="13"/>
  <c r="D156" s="1"/>
  <c r="C155"/>
  <c r="E155" s="1"/>
  <c r="B156" i="10"/>
  <c r="D156" s="1"/>
  <c r="C155"/>
  <c r="E155" s="1"/>
  <c r="B156" i="9"/>
  <c r="D156" s="1"/>
  <c r="C155"/>
  <c r="E155" s="1"/>
  <c r="B157" i="8"/>
  <c r="D157" s="1"/>
  <c r="C156"/>
  <c r="E156" s="1"/>
  <c r="D156" i="7" l="1"/>
  <c r="B157"/>
  <c r="C156"/>
  <c r="E156" s="1"/>
  <c r="D155" i="11"/>
  <c r="B156"/>
  <c r="C155"/>
  <c r="E155" s="1"/>
  <c r="D155" i="4"/>
  <c r="C155"/>
  <c r="E155" s="1"/>
  <c r="B156"/>
  <c r="B156" i="12"/>
  <c r="D155"/>
  <c r="C155"/>
  <c r="E155" s="1"/>
  <c r="D155" i="1"/>
  <c r="B156"/>
  <c r="C155"/>
  <c r="E155" s="1"/>
  <c r="C155" i="6"/>
  <c r="E155" s="1"/>
  <c r="B156"/>
  <c r="D156" s="1"/>
  <c r="B160" i="15"/>
  <c r="D160" s="1"/>
  <c r="C159"/>
  <c r="E159" s="1"/>
  <c r="C155" i="5"/>
  <c r="E155" s="1"/>
  <c r="B156"/>
  <c r="D156" s="1"/>
  <c r="B157" i="13"/>
  <c r="D157" s="1"/>
  <c r="C156"/>
  <c r="E156" s="1"/>
  <c r="B157" i="10"/>
  <c r="D157" s="1"/>
  <c r="C156"/>
  <c r="E156" s="1"/>
  <c r="B157" i="9"/>
  <c r="D157" s="1"/>
  <c r="C156"/>
  <c r="E156" s="1"/>
  <c r="B158" i="8"/>
  <c r="D158" s="1"/>
  <c r="C157"/>
  <c r="E157" s="1"/>
  <c r="D157" i="7" l="1"/>
  <c r="B158"/>
  <c r="C157"/>
  <c r="E157" s="1"/>
  <c r="D156" i="11"/>
  <c r="B157"/>
  <c r="C156"/>
  <c r="E156" s="1"/>
  <c r="D156" i="4"/>
  <c r="C156"/>
  <c r="E156" s="1"/>
  <c r="B157"/>
  <c r="B157" i="12"/>
  <c r="D156"/>
  <c r="C156"/>
  <c r="E156" s="1"/>
  <c r="D156" i="1"/>
  <c r="B157"/>
  <c r="C156"/>
  <c r="E156" s="1"/>
  <c r="C156" i="6"/>
  <c r="E156" s="1"/>
  <c r="B157"/>
  <c r="D157" s="1"/>
  <c r="D35" i="15"/>
  <c r="D36" s="1"/>
  <c r="B161"/>
  <c r="D161" s="1"/>
  <c r="C156" i="5"/>
  <c r="E156" s="1"/>
  <c r="B157"/>
  <c r="D157" s="1"/>
  <c r="B158" i="13"/>
  <c r="D158" s="1"/>
  <c r="C157"/>
  <c r="E157" s="1"/>
  <c r="B158" i="10"/>
  <c r="D158" s="1"/>
  <c r="C157"/>
  <c r="E157" s="1"/>
  <c r="B158" i="9"/>
  <c r="D158" s="1"/>
  <c r="C157"/>
  <c r="E157" s="1"/>
  <c r="B159" i="8"/>
  <c r="D159" s="1"/>
  <c r="C158"/>
  <c r="E158" s="1"/>
  <c r="D158" i="7" l="1"/>
  <c r="B159"/>
  <c r="C158"/>
  <c r="E158" s="1"/>
  <c r="D157" i="11"/>
  <c r="B158"/>
  <c r="C157"/>
  <c r="E157" s="1"/>
  <c r="D157" i="4"/>
  <c r="C157"/>
  <c r="E157" s="1"/>
  <c r="B158"/>
  <c r="B158" i="12"/>
  <c r="D157"/>
  <c r="C157"/>
  <c r="E157" s="1"/>
  <c r="D157" i="1"/>
  <c r="B158"/>
  <c r="C157"/>
  <c r="E157" s="1"/>
  <c r="C157" i="6"/>
  <c r="E157" s="1"/>
  <c r="B158"/>
  <c r="D158" s="1"/>
  <c r="B162" i="15"/>
  <c r="D162" s="1"/>
  <c r="C161"/>
  <c r="E161" s="1"/>
  <c r="C162"/>
  <c r="E162" s="1"/>
  <c r="C160"/>
  <c r="E160" s="1"/>
  <c r="B158" i="5"/>
  <c r="D158" s="1"/>
  <c r="C157"/>
  <c r="E157" s="1"/>
  <c r="B159" i="13"/>
  <c r="D159" s="1"/>
  <c r="C158"/>
  <c r="E158" s="1"/>
  <c r="B159" i="10"/>
  <c r="D159" s="1"/>
  <c r="C158"/>
  <c r="E158" s="1"/>
  <c r="B159" i="9"/>
  <c r="D159" s="1"/>
  <c r="C158"/>
  <c r="E158" s="1"/>
  <c r="B160" i="8"/>
  <c r="D160" s="1"/>
  <c r="C159"/>
  <c r="E159" s="1"/>
  <c r="D159" i="7" l="1"/>
  <c r="B160"/>
  <c r="C159"/>
  <c r="D158" i="11"/>
  <c r="B159"/>
  <c r="C158"/>
  <c r="E158" s="1"/>
  <c r="D158" i="4"/>
  <c r="C158"/>
  <c r="E158" s="1"/>
  <c r="B159"/>
  <c r="B159" i="12"/>
  <c r="D158"/>
  <c r="C158"/>
  <c r="E158" s="1"/>
  <c r="D158" i="1"/>
  <c r="B159"/>
  <c r="C158"/>
  <c r="E158" s="1"/>
  <c r="C158" i="6"/>
  <c r="E158" s="1"/>
  <c r="B159"/>
  <c r="D159" s="1"/>
  <c r="B163" i="15"/>
  <c r="D163" s="1"/>
  <c r="B159" i="5"/>
  <c r="D159" s="1"/>
  <c r="C158"/>
  <c r="E158" s="1"/>
  <c r="B160" i="13"/>
  <c r="D160" s="1"/>
  <c r="C159"/>
  <c r="E159" s="1"/>
  <c r="B160" i="10"/>
  <c r="D160" s="1"/>
  <c r="C159"/>
  <c r="E159" s="1"/>
  <c r="B160" i="9"/>
  <c r="D160" s="1"/>
  <c r="C159"/>
  <c r="E159" s="1"/>
  <c r="D35" i="8"/>
  <c r="D36" s="1"/>
  <c r="B161"/>
  <c r="D161" s="1"/>
  <c r="E159" i="7" l="1"/>
  <c r="D35"/>
  <c r="D36" s="1"/>
  <c r="D160"/>
  <c r="B161"/>
  <c r="D159" i="11"/>
  <c r="B160"/>
  <c r="C159"/>
  <c r="D159" i="4"/>
  <c r="B160"/>
  <c r="C159"/>
  <c r="B160" i="12"/>
  <c r="D159"/>
  <c r="C159"/>
  <c r="D159" i="1"/>
  <c r="B160"/>
  <c r="C159"/>
  <c r="B160" i="6"/>
  <c r="D160" s="1"/>
  <c r="C159"/>
  <c r="E159" s="1"/>
  <c r="B164" i="15"/>
  <c r="D164" s="1"/>
  <c r="C163"/>
  <c r="E163" s="1"/>
  <c r="B160" i="5"/>
  <c r="D160" s="1"/>
  <c r="C159"/>
  <c r="E159" s="1"/>
  <c r="D35" i="13"/>
  <c r="D36" s="1"/>
  <c r="B161"/>
  <c r="D161" s="1"/>
  <c r="D35" i="10"/>
  <c r="D36" s="1"/>
  <c r="B161"/>
  <c r="D161" s="1"/>
  <c r="D35" i="9"/>
  <c r="D36" s="1"/>
  <c r="B161"/>
  <c r="D161" s="1"/>
  <c r="B162" i="8"/>
  <c r="D162" s="1"/>
  <c r="C162"/>
  <c r="E162" s="1"/>
  <c r="C160"/>
  <c r="E160" s="1"/>
  <c r="C161"/>
  <c r="E161" s="1"/>
  <c r="D161" i="7" l="1"/>
  <c r="B162"/>
  <c r="C161"/>
  <c r="E161" s="1"/>
  <c r="C160"/>
  <c r="E160" s="1"/>
  <c r="D160" i="11"/>
  <c r="B161"/>
  <c r="E159"/>
  <c r="D35"/>
  <c r="D36" s="1"/>
  <c r="D160" i="4"/>
  <c r="B161"/>
  <c r="E159"/>
  <c r="D35"/>
  <c r="D36" s="1"/>
  <c r="E159" i="12"/>
  <c r="D35"/>
  <c r="D36" s="1"/>
  <c r="B161"/>
  <c r="D160"/>
  <c r="E159" i="1"/>
  <c r="D35"/>
  <c r="D36" s="1"/>
  <c r="D160"/>
  <c r="B161"/>
  <c r="D35" i="6"/>
  <c r="D36" s="1"/>
  <c r="B161"/>
  <c r="D161" s="1"/>
  <c r="B165" i="15"/>
  <c r="D165" s="1"/>
  <c r="C164"/>
  <c r="E164" s="1"/>
  <c r="D35" i="5"/>
  <c r="D36" s="1"/>
  <c r="B161"/>
  <c r="D161" s="1"/>
  <c r="B162" i="13"/>
  <c r="C160"/>
  <c r="E160" s="1"/>
  <c r="C161"/>
  <c r="E161" s="1"/>
  <c r="B162" i="10"/>
  <c r="D162" s="1"/>
  <c r="C160"/>
  <c r="E160" s="1"/>
  <c r="C161"/>
  <c r="E161" s="1"/>
  <c r="B162" i="9"/>
  <c r="D162" s="1"/>
  <c r="C160"/>
  <c r="E160" s="1"/>
  <c r="C161"/>
  <c r="E161" s="1"/>
  <c r="B163" i="8"/>
  <c r="D163" s="1"/>
  <c r="C162" i="7" l="1"/>
  <c r="E162" s="1"/>
  <c r="D162"/>
  <c r="B163"/>
  <c r="D161" i="11"/>
  <c r="B162"/>
  <c r="C161"/>
  <c r="E161" s="1"/>
  <c r="C160"/>
  <c r="E160" s="1"/>
  <c r="C162" i="9"/>
  <c r="E162" s="1"/>
  <c r="C162" i="10"/>
  <c r="E162" s="1"/>
  <c r="D161" i="4"/>
  <c r="B162"/>
  <c r="C160"/>
  <c r="E160" s="1"/>
  <c r="C161"/>
  <c r="E161" s="1"/>
  <c r="C162" i="13"/>
  <c r="E162" s="1"/>
  <c r="D162"/>
  <c r="C161" i="12"/>
  <c r="E161" s="1"/>
  <c r="C160"/>
  <c r="E160" s="1"/>
  <c r="B162"/>
  <c r="D161"/>
  <c r="D161" i="1"/>
  <c r="B162"/>
  <c r="C160"/>
  <c r="E160" s="1"/>
  <c r="C161"/>
  <c r="E161" s="1"/>
  <c r="B162" i="6"/>
  <c r="D162" s="1"/>
  <c r="C160"/>
  <c r="E160" s="1"/>
  <c r="C161"/>
  <c r="E161" s="1"/>
  <c r="C162"/>
  <c r="E162" s="1"/>
  <c r="B166" i="15"/>
  <c r="D166" s="1"/>
  <c r="C165"/>
  <c r="E165" s="1"/>
  <c r="B162" i="5"/>
  <c r="D162" s="1"/>
  <c r="C161"/>
  <c r="E161" s="1"/>
  <c r="C160"/>
  <c r="E160" s="1"/>
  <c r="C162"/>
  <c r="E162" s="1"/>
  <c r="B163" i="13"/>
  <c r="D163" s="1"/>
  <c r="B163" i="10"/>
  <c r="D163" s="1"/>
  <c r="B163" i="9"/>
  <c r="D163" s="1"/>
  <c r="B164" i="8"/>
  <c r="D164" s="1"/>
  <c r="C163"/>
  <c r="E163" s="1"/>
  <c r="D163" i="7" l="1"/>
  <c r="B164"/>
  <c r="C163"/>
  <c r="E163" s="1"/>
  <c r="C162" i="11"/>
  <c r="E162" s="1"/>
  <c r="D162"/>
  <c r="B163"/>
  <c r="C162" i="4"/>
  <c r="E162" s="1"/>
  <c r="D162"/>
  <c r="B163"/>
  <c r="B163" i="12"/>
  <c r="D162"/>
  <c r="C162"/>
  <c r="E162" s="1"/>
  <c r="D162" i="1"/>
  <c r="B163"/>
  <c r="C162"/>
  <c r="E162" s="1"/>
  <c r="B163" i="6"/>
  <c r="D163" s="1"/>
  <c r="B167" i="15"/>
  <c r="D167" s="1"/>
  <c r="C166"/>
  <c r="E166" s="1"/>
  <c r="B163" i="5"/>
  <c r="D163" s="1"/>
  <c r="B164" i="13"/>
  <c r="D164" s="1"/>
  <c r="C163"/>
  <c r="E163" s="1"/>
  <c r="B164" i="10"/>
  <c r="D164" s="1"/>
  <c r="C163"/>
  <c r="E163" s="1"/>
  <c r="B164" i="9"/>
  <c r="D164" s="1"/>
  <c r="C163"/>
  <c r="E163" s="1"/>
  <c r="B165" i="8"/>
  <c r="D165" s="1"/>
  <c r="C164"/>
  <c r="E164" s="1"/>
  <c r="D164" i="7" l="1"/>
  <c r="C164"/>
  <c r="E164" s="1"/>
  <c r="B165"/>
  <c r="D163" i="11"/>
  <c r="B164"/>
  <c r="C163"/>
  <c r="E163" s="1"/>
  <c r="D163" i="4"/>
  <c r="B164"/>
  <c r="C163"/>
  <c r="E163" s="1"/>
  <c r="B164" i="12"/>
  <c r="D163"/>
  <c r="C163"/>
  <c r="E163" s="1"/>
  <c r="D163" i="1"/>
  <c r="B164"/>
  <c r="C163"/>
  <c r="E163" s="1"/>
  <c r="B164" i="6"/>
  <c r="D164" s="1"/>
  <c r="C163"/>
  <c r="E163" s="1"/>
  <c r="B168" i="15"/>
  <c r="D168" s="1"/>
  <c r="C167"/>
  <c r="E167" s="1"/>
  <c r="B164" i="5"/>
  <c r="D164" s="1"/>
  <c r="C163"/>
  <c r="E163" s="1"/>
  <c r="B165" i="13"/>
  <c r="D165" s="1"/>
  <c r="C164"/>
  <c r="E164" s="1"/>
  <c r="B165" i="10"/>
  <c r="D165" s="1"/>
  <c r="C164"/>
  <c r="E164" s="1"/>
  <c r="B165" i="9"/>
  <c r="D165" s="1"/>
  <c r="C164"/>
  <c r="E164" s="1"/>
  <c r="B166" i="8"/>
  <c r="D166" s="1"/>
  <c r="C165"/>
  <c r="E165" s="1"/>
  <c r="D165" i="7" l="1"/>
  <c r="C165"/>
  <c r="E165" s="1"/>
  <c r="B166"/>
  <c r="D164" i="11"/>
  <c r="B165"/>
  <c r="C164"/>
  <c r="E164" s="1"/>
  <c r="D164" i="4"/>
  <c r="B165"/>
  <c r="C164"/>
  <c r="E164" s="1"/>
  <c r="B165" i="12"/>
  <c r="D164"/>
  <c r="C164"/>
  <c r="E164" s="1"/>
  <c r="D164" i="1"/>
  <c r="B165"/>
  <c r="C164"/>
  <c r="E164" s="1"/>
  <c r="C164" i="6"/>
  <c r="E164" s="1"/>
  <c r="B165"/>
  <c r="D165" s="1"/>
  <c r="B169" i="15"/>
  <c r="D169" s="1"/>
  <c r="C168"/>
  <c r="E168" s="1"/>
  <c r="C164" i="5"/>
  <c r="E164" s="1"/>
  <c r="B165"/>
  <c r="D165" s="1"/>
  <c r="B166" i="13"/>
  <c r="D166" s="1"/>
  <c r="C165"/>
  <c r="E165" s="1"/>
  <c r="B166" i="10"/>
  <c r="D166" s="1"/>
  <c r="C165"/>
  <c r="E165" s="1"/>
  <c r="B166" i="9"/>
  <c r="D166" s="1"/>
  <c r="C165"/>
  <c r="E165" s="1"/>
  <c r="B167" i="8"/>
  <c r="D167" s="1"/>
  <c r="C166"/>
  <c r="E166" s="1"/>
  <c r="D166" i="7" l="1"/>
  <c r="B167"/>
  <c r="C166"/>
  <c r="E166" s="1"/>
  <c r="D165" i="11"/>
  <c r="B166"/>
  <c r="C165"/>
  <c r="E165" s="1"/>
  <c r="D165" i="4"/>
  <c r="C165"/>
  <c r="E165" s="1"/>
  <c r="B166"/>
  <c r="B166" i="12"/>
  <c r="D165"/>
  <c r="C165"/>
  <c r="E165" s="1"/>
  <c r="D165" i="1"/>
  <c r="B166"/>
  <c r="C165"/>
  <c r="E165" s="1"/>
  <c r="C165" i="6"/>
  <c r="E165" s="1"/>
  <c r="B166"/>
  <c r="D166" s="1"/>
  <c r="B170" i="15"/>
  <c r="D170" s="1"/>
  <c r="C169"/>
  <c r="E169" s="1"/>
  <c r="C165" i="5"/>
  <c r="E165" s="1"/>
  <c r="B166"/>
  <c r="D166" s="1"/>
  <c r="B167" i="13"/>
  <c r="D167" s="1"/>
  <c r="C166"/>
  <c r="E166" s="1"/>
  <c r="B167" i="10"/>
  <c r="D167" s="1"/>
  <c r="C166"/>
  <c r="E166" s="1"/>
  <c r="B167" i="9"/>
  <c r="D167" s="1"/>
  <c r="C166"/>
  <c r="E166" s="1"/>
  <c r="B168" i="8"/>
  <c r="D168" s="1"/>
  <c r="C167"/>
  <c r="E167" s="1"/>
  <c r="D167" i="7" l="1"/>
  <c r="B168"/>
  <c r="C167"/>
  <c r="E167" s="1"/>
  <c r="D166" i="11"/>
  <c r="B167"/>
  <c r="C166"/>
  <c r="E166" s="1"/>
  <c r="D166" i="4"/>
  <c r="C166"/>
  <c r="E166" s="1"/>
  <c r="B167"/>
  <c r="B167" i="12"/>
  <c r="D166"/>
  <c r="C166"/>
  <c r="E166" s="1"/>
  <c r="D166" i="1"/>
  <c r="B167"/>
  <c r="C166"/>
  <c r="E166" s="1"/>
  <c r="B167" i="6"/>
  <c r="D167" s="1"/>
  <c r="C166"/>
  <c r="E166" s="1"/>
  <c r="B171" i="15"/>
  <c r="D171" s="1"/>
  <c r="C170"/>
  <c r="E170" s="1"/>
  <c r="C166" i="5"/>
  <c r="E166" s="1"/>
  <c r="B167"/>
  <c r="D167" s="1"/>
  <c r="B168" i="13"/>
  <c r="D168" s="1"/>
  <c r="C167"/>
  <c r="E167" s="1"/>
  <c r="B168" i="10"/>
  <c r="D168" s="1"/>
  <c r="C167"/>
  <c r="E167" s="1"/>
  <c r="B168" i="9"/>
  <c r="D168" s="1"/>
  <c r="C167"/>
  <c r="E167" s="1"/>
  <c r="B169" i="8"/>
  <c r="D169" s="1"/>
  <c r="C168"/>
  <c r="E168" s="1"/>
  <c r="D168" i="7" l="1"/>
  <c r="B169"/>
  <c r="C168"/>
  <c r="E168" s="1"/>
  <c r="D167" i="11"/>
  <c r="B168"/>
  <c r="C167"/>
  <c r="E167" s="1"/>
  <c r="D167" i="4"/>
  <c r="C167"/>
  <c r="E167" s="1"/>
  <c r="B168"/>
  <c r="B168" i="12"/>
  <c r="D167"/>
  <c r="C167"/>
  <c r="E167" s="1"/>
  <c r="D167" i="1"/>
  <c r="B168"/>
  <c r="C167"/>
  <c r="E167" s="1"/>
  <c r="C167" i="6"/>
  <c r="E167" s="1"/>
  <c r="B168"/>
  <c r="D168" s="1"/>
  <c r="B172" i="15"/>
  <c r="D172" s="1"/>
  <c r="C171"/>
  <c r="E171" s="1"/>
  <c r="B168" i="5"/>
  <c r="D168" s="1"/>
  <c r="C167"/>
  <c r="E167" s="1"/>
  <c r="B169" i="13"/>
  <c r="D169" s="1"/>
  <c r="C168"/>
  <c r="E168" s="1"/>
  <c r="B169" i="10"/>
  <c r="D169" s="1"/>
  <c r="C168"/>
  <c r="E168" s="1"/>
  <c r="B169" i="9"/>
  <c r="D169" s="1"/>
  <c r="C168"/>
  <c r="E168" s="1"/>
  <c r="B170" i="8"/>
  <c r="D170" s="1"/>
  <c r="C169"/>
  <c r="E169" s="1"/>
  <c r="D169" i="7" l="1"/>
  <c r="B170"/>
  <c r="C169"/>
  <c r="E169" s="1"/>
  <c r="D168" i="11"/>
  <c r="B169"/>
  <c r="C168"/>
  <c r="E168" s="1"/>
  <c r="D168" i="4"/>
  <c r="C168"/>
  <c r="E168" s="1"/>
  <c r="B169"/>
  <c r="B169" i="12"/>
  <c r="D168"/>
  <c r="C168"/>
  <c r="E168" s="1"/>
  <c r="D168" i="1"/>
  <c r="B169"/>
  <c r="C168"/>
  <c r="E168" s="1"/>
  <c r="C168" i="6"/>
  <c r="E168" s="1"/>
  <c r="B169"/>
  <c r="D169" s="1"/>
  <c r="B173" i="15"/>
  <c r="D173" s="1"/>
  <c r="C172"/>
  <c r="E172" s="1"/>
  <c r="B169" i="5"/>
  <c r="D169" s="1"/>
  <c r="C168"/>
  <c r="E168" s="1"/>
  <c r="B170" i="13"/>
  <c r="D170" s="1"/>
  <c r="C169"/>
  <c r="E169" s="1"/>
  <c r="B170" i="10"/>
  <c r="D170" s="1"/>
  <c r="C169"/>
  <c r="E169" s="1"/>
  <c r="B170" i="9"/>
  <c r="D170" s="1"/>
  <c r="C169"/>
  <c r="E169" s="1"/>
  <c r="B171" i="8"/>
  <c r="D171" s="1"/>
  <c r="C170"/>
  <c r="E170" s="1"/>
  <c r="D170" i="7" l="1"/>
  <c r="B171"/>
  <c r="C170"/>
  <c r="E170" s="1"/>
  <c r="D169" i="11"/>
  <c r="B170"/>
  <c r="C169"/>
  <c r="E169" s="1"/>
  <c r="D169" i="4"/>
  <c r="C169"/>
  <c r="E169" s="1"/>
  <c r="B170"/>
  <c r="B170" i="12"/>
  <c r="D169"/>
  <c r="C169"/>
  <c r="E169" s="1"/>
  <c r="D169" i="1"/>
  <c r="B170"/>
  <c r="C169"/>
  <c r="E169" s="1"/>
  <c r="C169" i="6"/>
  <c r="E169" s="1"/>
  <c r="B170"/>
  <c r="D170" s="1"/>
  <c r="B174" i="15"/>
  <c r="D174" s="1"/>
  <c r="C173"/>
  <c r="E173" s="1"/>
  <c r="C169" i="5"/>
  <c r="E169" s="1"/>
  <c r="B170"/>
  <c r="D170" s="1"/>
  <c r="B171" i="13"/>
  <c r="D171" s="1"/>
  <c r="C170"/>
  <c r="E170" s="1"/>
  <c r="B171" i="10"/>
  <c r="D171" s="1"/>
  <c r="C170"/>
  <c r="E170" s="1"/>
  <c r="B171" i="9"/>
  <c r="D171" s="1"/>
  <c r="C170"/>
  <c r="E170" s="1"/>
  <c r="B172" i="8"/>
  <c r="D172" s="1"/>
  <c r="C171"/>
  <c r="E171" s="1"/>
  <c r="D171" i="7" l="1"/>
  <c r="B172"/>
  <c r="C171"/>
  <c r="E171" s="1"/>
  <c r="D170" i="11"/>
  <c r="B171"/>
  <c r="C170"/>
  <c r="E170" s="1"/>
  <c r="D170" i="4"/>
  <c r="C170"/>
  <c r="E170" s="1"/>
  <c r="B171"/>
  <c r="B171" i="12"/>
  <c r="D170"/>
  <c r="C170"/>
  <c r="E170" s="1"/>
  <c r="D170" i="1"/>
  <c r="B171"/>
  <c r="C170"/>
  <c r="E170" s="1"/>
  <c r="C170" i="6"/>
  <c r="E170" s="1"/>
  <c r="B171"/>
  <c r="D171" s="1"/>
  <c r="B175" i="15"/>
  <c r="D175" s="1"/>
  <c r="C174"/>
  <c r="E174" s="1"/>
  <c r="B171" i="5"/>
  <c r="D171" s="1"/>
  <c r="C170"/>
  <c r="E170" s="1"/>
  <c r="B172" i="13"/>
  <c r="D172" s="1"/>
  <c r="C171"/>
  <c r="E171" s="1"/>
  <c r="B172" i="10"/>
  <c r="D172" s="1"/>
  <c r="C171"/>
  <c r="E171" s="1"/>
  <c r="B172" i="9"/>
  <c r="D172" s="1"/>
  <c r="C171"/>
  <c r="E171" s="1"/>
  <c r="B173" i="8"/>
  <c r="D173" s="1"/>
  <c r="C172"/>
  <c r="E172" s="1"/>
  <c r="D172" i="7" l="1"/>
  <c r="B173"/>
  <c r="C172"/>
  <c r="E172" s="1"/>
  <c r="D171" i="11"/>
  <c r="B172"/>
  <c r="C171"/>
  <c r="E171" s="1"/>
  <c r="D171" i="4"/>
  <c r="C171"/>
  <c r="E171" s="1"/>
  <c r="B172"/>
  <c r="B172" i="12"/>
  <c r="D171"/>
  <c r="C171"/>
  <c r="E171" s="1"/>
  <c r="D171" i="1"/>
  <c r="B172"/>
  <c r="C171"/>
  <c r="E171" s="1"/>
  <c r="C171" i="6"/>
  <c r="E171" s="1"/>
  <c r="B172"/>
  <c r="D172" s="1"/>
  <c r="B176" i="15"/>
  <c r="D176" s="1"/>
  <c r="C175"/>
  <c r="E175" s="1"/>
  <c r="C171" i="5"/>
  <c r="E171" s="1"/>
  <c r="B172"/>
  <c r="D172" s="1"/>
  <c r="B173" i="13"/>
  <c r="D173" s="1"/>
  <c r="C172"/>
  <c r="E172" s="1"/>
  <c r="B173" i="10"/>
  <c r="D173" s="1"/>
  <c r="C172"/>
  <c r="E172" s="1"/>
  <c r="B173" i="9"/>
  <c r="D173" s="1"/>
  <c r="C172"/>
  <c r="E172" s="1"/>
  <c r="B174" i="8"/>
  <c r="D174" s="1"/>
  <c r="C173"/>
  <c r="E173" s="1"/>
  <c r="D173" i="7" l="1"/>
  <c r="B174"/>
  <c r="C173"/>
  <c r="E173" s="1"/>
  <c r="D172" i="11"/>
  <c r="B173"/>
  <c r="C172"/>
  <c r="E172" s="1"/>
  <c r="D172" i="4"/>
  <c r="C172"/>
  <c r="E172" s="1"/>
  <c r="B173"/>
  <c r="D172" i="12"/>
  <c r="B173"/>
  <c r="C172"/>
  <c r="E172" s="1"/>
  <c r="D172" i="1"/>
  <c r="B173"/>
  <c r="C172"/>
  <c r="E172" s="1"/>
  <c r="C172" i="6"/>
  <c r="E172" s="1"/>
  <c r="B173"/>
  <c r="D173" s="1"/>
  <c r="B177" i="15"/>
  <c r="D177" s="1"/>
  <c r="C176"/>
  <c r="E176" s="1"/>
  <c r="C172" i="5"/>
  <c r="E172" s="1"/>
  <c r="B173"/>
  <c r="D173" s="1"/>
  <c r="B174" i="13"/>
  <c r="D174" s="1"/>
  <c r="C173"/>
  <c r="E173" s="1"/>
  <c r="B174" i="10"/>
  <c r="D174" s="1"/>
  <c r="C173"/>
  <c r="E173" s="1"/>
  <c r="B174" i="9"/>
  <c r="D174" s="1"/>
  <c r="C173"/>
  <c r="E173" s="1"/>
  <c r="B175" i="8"/>
  <c r="D175" s="1"/>
  <c r="C174"/>
  <c r="E174" s="1"/>
  <c r="D174" i="7" l="1"/>
  <c r="B175"/>
  <c r="C174"/>
  <c r="E174" s="1"/>
  <c r="D173" i="11"/>
  <c r="B174"/>
  <c r="C173"/>
  <c r="E173" s="1"/>
  <c r="D173" i="4"/>
  <c r="B174"/>
  <c r="C173"/>
  <c r="E173" s="1"/>
  <c r="D173" i="12"/>
  <c r="B174"/>
  <c r="C173"/>
  <c r="E173" s="1"/>
  <c r="D173" i="1"/>
  <c r="B174"/>
  <c r="C173"/>
  <c r="E173" s="1"/>
  <c r="B174" i="6"/>
  <c r="D174" s="1"/>
  <c r="C173"/>
  <c r="E173" s="1"/>
  <c r="B178" i="15"/>
  <c r="D178" s="1"/>
  <c r="C177"/>
  <c r="E177" s="1"/>
  <c r="C173" i="5"/>
  <c r="E173" s="1"/>
  <c r="B174"/>
  <c r="D174" s="1"/>
  <c r="B175" i="13"/>
  <c r="D175" s="1"/>
  <c r="C174"/>
  <c r="E174" s="1"/>
  <c r="B175" i="10"/>
  <c r="D175" s="1"/>
  <c r="C174"/>
  <c r="E174" s="1"/>
  <c r="B175" i="9"/>
  <c r="D175" s="1"/>
  <c r="C174"/>
  <c r="E174" s="1"/>
  <c r="B176" i="8"/>
  <c r="D176" s="1"/>
  <c r="C175"/>
  <c r="E175" s="1"/>
  <c r="D175" i="7" l="1"/>
  <c r="B176"/>
  <c r="C175"/>
  <c r="E175" s="1"/>
  <c r="D174" i="11"/>
  <c r="B175"/>
  <c r="C174"/>
  <c r="E174" s="1"/>
  <c r="D174" i="4"/>
  <c r="B175"/>
  <c r="C174"/>
  <c r="E174" s="1"/>
  <c r="D174" i="12"/>
  <c r="B175"/>
  <c r="C174"/>
  <c r="E174" s="1"/>
  <c r="D174" i="1"/>
  <c r="C174"/>
  <c r="E174" s="1"/>
  <c r="B175"/>
  <c r="B175" i="6"/>
  <c r="D175" s="1"/>
  <c r="C174"/>
  <c r="E174" s="1"/>
  <c r="B179" i="15"/>
  <c r="D179" s="1"/>
  <c r="C178"/>
  <c r="E178" s="1"/>
  <c r="C174" i="5"/>
  <c r="E174" s="1"/>
  <c r="B175"/>
  <c r="D175" s="1"/>
  <c r="B176" i="13"/>
  <c r="D176" s="1"/>
  <c r="C175"/>
  <c r="E175" s="1"/>
  <c r="B176" i="10"/>
  <c r="D176" s="1"/>
  <c r="C175"/>
  <c r="E175" s="1"/>
  <c r="B176" i="9"/>
  <c r="D176" s="1"/>
  <c r="C175"/>
  <c r="E175" s="1"/>
  <c r="B177" i="8"/>
  <c r="D177" s="1"/>
  <c r="C176"/>
  <c r="E176" s="1"/>
  <c r="D176" i="7" l="1"/>
  <c r="B177"/>
  <c r="C176"/>
  <c r="E176" s="1"/>
  <c r="D175" i="11"/>
  <c r="B176"/>
  <c r="C175"/>
  <c r="E175" s="1"/>
  <c r="D175" i="4"/>
  <c r="C175"/>
  <c r="E175" s="1"/>
  <c r="B176"/>
  <c r="D175" i="12"/>
  <c r="B176"/>
  <c r="C175"/>
  <c r="E175" s="1"/>
  <c r="D175" i="1"/>
  <c r="B176"/>
  <c r="C175"/>
  <c r="E175" s="1"/>
  <c r="B176" i="6"/>
  <c r="D176" s="1"/>
  <c r="C175"/>
  <c r="E175" s="1"/>
  <c r="B180" i="15"/>
  <c r="D180" s="1"/>
  <c r="C179"/>
  <c r="E179" s="1"/>
  <c r="B176" i="5"/>
  <c r="D176" s="1"/>
  <c r="C175"/>
  <c r="E175" s="1"/>
  <c r="B177" i="13"/>
  <c r="D177" s="1"/>
  <c r="C176"/>
  <c r="E176" s="1"/>
  <c r="B177" i="10"/>
  <c r="D177" s="1"/>
  <c r="C176"/>
  <c r="E176" s="1"/>
  <c r="B177" i="9"/>
  <c r="D177" s="1"/>
  <c r="C176"/>
  <c r="E176" s="1"/>
  <c r="B178" i="8"/>
  <c r="D178" s="1"/>
  <c r="C177"/>
  <c r="E177" s="1"/>
  <c r="D177" i="7" l="1"/>
  <c r="B178"/>
  <c r="C177"/>
  <c r="E177" s="1"/>
  <c r="D176" i="11"/>
  <c r="B177"/>
  <c r="C176"/>
  <c r="E176" s="1"/>
  <c r="D176" i="4"/>
  <c r="C176"/>
  <c r="E176" s="1"/>
  <c r="B177"/>
  <c r="C176" i="12"/>
  <c r="E176" s="1"/>
  <c r="D176"/>
  <c r="B177"/>
  <c r="D176" i="1"/>
  <c r="B177"/>
  <c r="C176"/>
  <c r="E176" s="1"/>
  <c r="C176" i="6"/>
  <c r="E176" s="1"/>
  <c r="B177"/>
  <c r="D177" s="1"/>
  <c r="B181" i="15"/>
  <c r="D181" s="1"/>
  <c r="C180"/>
  <c r="E180" s="1"/>
  <c r="C176" i="5"/>
  <c r="E176" s="1"/>
  <c r="B177"/>
  <c r="D177" s="1"/>
  <c r="B178" i="13"/>
  <c r="D178" s="1"/>
  <c r="C177"/>
  <c r="E177" s="1"/>
  <c r="B178" i="10"/>
  <c r="D178" s="1"/>
  <c r="C177"/>
  <c r="E177" s="1"/>
  <c r="B178" i="9"/>
  <c r="D178" s="1"/>
  <c r="C177"/>
  <c r="E177" s="1"/>
  <c r="B179" i="8"/>
  <c r="D179" s="1"/>
  <c r="C178"/>
  <c r="E178" s="1"/>
  <c r="D178" i="7" l="1"/>
  <c r="B179"/>
  <c r="C178"/>
  <c r="E178" s="1"/>
  <c r="D177" i="11"/>
  <c r="B178"/>
  <c r="C177"/>
  <c r="E177" s="1"/>
  <c r="D177" i="4"/>
  <c r="C177"/>
  <c r="E177" s="1"/>
  <c r="B178"/>
  <c r="D177" i="12"/>
  <c r="B178"/>
  <c r="C177"/>
  <c r="E177" s="1"/>
  <c r="D177" i="1"/>
  <c r="B178"/>
  <c r="C177"/>
  <c r="E177" s="1"/>
  <c r="B178" i="6"/>
  <c r="D178" s="1"/>
  <c r="C177"/>
  <c r="E177" s="1"/>
  <c r="B182" i="15"/>
  <c r="D182" s="1"/>
  <c r="C181"/>
  <c r="E181" s="1"/>
  <c r="C177" i="5"/>
  <c r="E177" s="1"/>
  <c r="B178"/>
  <c r="D178" s="1"/>
  <c r="B179" i="13"/>
  <c r="D179" s="1"/>
  <c r="C178"/>
  <c r="E178" s="1"/>
  <c r="B179" i="10"/>
  <c r="D179" s="1"/>
  <c r="C178"/>
  <c r="E178" s="1"/>
  <c r="B179" i="9"/>
  <c r="D179" s="1"/>
  <c r="C178"/>
  <c r="E178" s="1"/>
  <c r="B180" i="8"/>
  <c r="D180" s="1"/>
  <c r="C179"/>
  <c r="E179" s="1"/>
  <c r="D179" i="7" l="1"/>
  <c r="B180"/>
  <c r="C179"/>
  <c r="E179" s="1"/>
  <c r="D178" i="11"/>
  <c r="B179"/>
  <c r="C178"/>
  <c r="E178" s="1"/>
  <c r="D178" i="4"/>
  <c r="C178"/>
  <c r="E178" s="1"/>
  <c r="B179"/>
  <c r="D178" i="12"/>
  <c r="B179"/>
  <c r="C178"/>
  <c r="E178" s="1"/>
  <c r="D178" i="1"/>
  <c r="B179"/>
  <c r="C178"/>
  <c r="E178" s="1"/>
  <c r="C178" i="6"/>
  <c r="E178" s="1"/>
  <c r="B179"/>
  <c r="D179" s="1"/>
  <c r="B183" i="15"/>
  <c r="D183" s="1"/>
  <c r="C182"/>
  <c r="E182" s="1"/>
  <c r="B179" i="5"/>
  <c r="D179" s="1"/>
  <c r="C178"/>
  <c r="E178" s="1"/>
  <c r="B180" i="13"/>
  <c r="D180" s="1"/>
  <c r="C179"/>
  <c r="E179" s="1"/>
  <c r="B180" i="10"/>
  <c r="D180" s="1"/>
  <c r="C179"/>
  <c r="E179" s="1"/>
  <c r="B180" i="9"/>
  <c r="D180" s="1"/>
  <c r="C179"/>
  <c r="E179" s="1"/>
  <c r="B181" i="8"/>
  <c r="D181" s="1"/>
  <c r="C180"/>
  <c r="E180" s="1"/>
  <c r="D180" i="7" l="1"/>
  <c r="B181"/>
  <c r="C180"/>
  <c r="E180" s="1"/>
  <c r="D179" i="11"/>
  <c r="B180"/>
  <c r="C179"/>
  <c r="E179" s="1"/>
  <c r="D179" i="4"/>
  <c r="C179"/>
  <c r="E179" s="1"/>
  <c r="B180"/>
  <c r="D179" i="12"/>
  <c r="B180"/>
  <c r="C179"/>
  <c r="E179" s="1"/>
  <c r="D179" i="1"/>
  <c r="C179"/>
  <c r="E179" s="1"/>
  <c r="B180"/>
  <c r="C179" i="6"/>
  <c r="E179" s="1"/>
  <c r="B180"/>
  <c r="D180" s="1"/>
  <c r="B184" i="15"/>
  <c r="D184" s="1"/>
  <c r="C183"/>
  <c r="E183" s="1"/>
  <c r="C179" i="5"/>
  <c r="E179" s="1"/>
  <c r="B180"/>
  <c r="D180" s="1"/>
  <c r="B181" i="13"/>
  <c r="D181" s="1"/>
  <c r="C180"/>
  <c r="E180" s="1"/>
  <c r="B181" i="10"/>
  <c r="D181" s="1"/>
  <c r="C180"/>
  <c r="E180" s="1"/>
  <c r="B181" i="9"/>
  <c r="D181" s="1"/>
  <c r="C180"/>
  <c r="E180" s="1"/>
  <c r="B182" i="8"/>
  <c r="D182" s="1"/>
  <c r="C181"/>
  <c r="E181" s="1"/>
  <c r="D181" i="7" l="1"/>
  <c r="B182"/>
  <c r="C181"/>
  <c r="E181" s="1"/>
  <c r="D180" i="11"/>
  <c r="B181"/>
  <c r="C180"/>
  <c r="E180" s="1"/>
  <c r="D180" i="4"/>
  <c r="C180"/>
  <c r="E180" s="1"/>
  <c r="B181"/>
  <c r="D180" i="12"/>
  <c r="B181"/>
  <c r="C180"/>
  <c r="E180" s="1"/>
  <c r="D180" i="1"/>
  <c r="B181"/>
  <c r="C180"/>
  <c r="E180" s="1"/>
  <c r="C180" i="6"/>
  <c r="E180" s="1"/>
  <c r="B181"/>
  <c r="D181" s="1"/>
  <c r="E35" i="15"/>
  <c r="E36" s="1"/>
  <c r="B185"/>
  <c r="D185" s="1"/>
  <c r="C180" i="5"/>
  <c r="E180" s="1"/>
  <c r="B181"/>
  <c r="D181" s="1"/>
  <c r="B182" i="13"/>
  <c r="D182" s="1"/>
  <c r="C181"/>
  <c r="E181" s="1"/>
  <c r="B182" i="10"/>
  <c r="D182" s="1"/>
  <c r="C181"/>
  <c r="E181" s="1"/>
  <c r="B182" i="9"/>
  <c r="D182" s="1"/>
  <c r="C181"/>
  <c r="E181" s="1"/>
  <c r="B183" i="8"/>
  <c r="D183" s="1"/>
  <c r="C182"/>
  <c r="E182" s="1"/>
  <c r="D182" i="7" l="1"/>
  <c r="B183"/>
  <c r="C182"/>
  <c r="E182" s="1"/>
  <c r="D181" i="11"/>
  <c r="B182"/>
  <c r="C181"/>
  <c r="E181" s="1"/>
  <c r="D181" i="4"/>
  <c r="C181"/>
  <c r="E181" s="1"/>
  <c r="B182"/>
  <c r="D181" i="12"/>
  <c r="B182"/>
  <c r="C181"/>
  <c r="E181" s="1"/>
  <c r="D181" i="1"/>
  <c r="B182"/>
  <c r="C181"/>
  <c r="E181" s="1"/>
  <c r="C181" i="6"/>
  <c r="E181" s="1"/>
  <c r="B182"/>
  <c r="D182" s="1"/>
  <c r="B186" i="15"/>
  <c r="C185"/>
  <c r="E185" s="1"/>
  <c r="C184"/>
  <c r="E184" s="1"/>
  <c r="B182" i="5"/>
  <c r="D182" s="1"/>
  <c r="C181"/>
  <c r="E181" s="1"/>
  <c r="B183" i="13"/>
  <c r="D183" s="1"/>
  <c r="C182"/>
  <c r="E182" s="1"/>
  <c r="B183" i="10"/>
  <c r="D183" s="1"/>
  <c r="C182"/>
  <c r="E182" s="1"/>
  <c r="B183" i="9"/>
  <c r="D183" s="1"/>
  <c r="C182"/>
  <c r="E182" s="1"/>
  <c r="B184" i="8"/>
  <c r="D184" s="1"/>
  <c r="C183"/>
  <c r="E183" s="1"/>
  <c r="D183" i="7" l="1"/>
  <c r="B184"/>
  <c r="C183"/>
  <c r="D182" i="11"/>
  <c r="B183"/>
  <c r="C182"/>
  <c r="E182" s="1"/>
  <c r="D182" i="4"/>
  <c r="C182"/>
  <c r="E182" s="1"/>
  <c r="B183"/>
  <c r="C186" i="15"/>
  <c r="E186" s="1"/>
  <c r="D186"/>
  <c r="D182" i="12"/>
  <c r="B183"/>
  <c r="C182"/>
  <c r="E182" s="1"/>
  <c r="D182" i="1"/>
  <c r="B183"/>
  <c r="C182"/>
  <c r="E182" s="1"/>
  <c r="C182" i="6"/>
  <c r="E182" s="1"/>
  <c r="B183"/>
  <c r="D183" s="1"/>
  <c r="B187" i="15"/>
  <c r="D187" s="1"/>
  <c r="B183" i="5"/>
  <c r="D183" s="1"/>
  <c r="C182"/>
  <c r="E182" s="1"/>
  <c r="B184" i="13"/>
  <c r="D184" s="1"/>
  <c r="C183"/>
  <c r="E183" s="1"/>
  <c r="B184" i="10"/>
  <c r="D184" s="1"/>
  <c r="C183"/>
  <c r="E183" s="1"/>
  <c r="B184" i="9"/>
  <c r="D184" s="1"/>
  <c r="C183"/>
  <c r="E183" s="1"/>
  <c r="E35" i="8"/>
  <c r="E36" s="1"/>
  <c r="B185"/>
  <c r="D185" s="1"/>
  <c r="D184" i="7" l="1"/>
  <c r="B185"/>
  <c r="E183"/>
  <c r="E35"/>
  <c r="E36" s="1"/>
  <c r="D183" i="11"/>
  <c r="B184"/>
  <c r="C183"/>
  <c r="D183" i="4"/>
  <c r="B184"/>
  <c r="C183"/>
  <c r="D183" i="12"/>
  <c r="B184"/>
  <c r="C183"/>
  <c r="D183" i="1"/>
  <c r="C183"/>
  <c r="B184"/>
  <c r="B184" i="6"/>
  <c r="D184" s="1"/>
  <c r="C183"/>
  <c r="E183" s="1"/>
  <c r="B188" i="15"/>
  <c r="D188" s="1"/>
  <c r="C187"/>
  <c r="E187" s="1"/>
  <c r="B184" i="5"/>
  <c r="D184" s="1"/>
  <c r="C183"/>
  <c r="E183" s="1"/>
  <c r="E35" i="13"/>
  <c r="E36" s="1"/>
  <c r="B185"/>
  <c r="D185" s="1"/>
  <c r="E35" i="10"/>
  <c r="E36" s="1"/>
  <c r="B185"/>
  <c r="D185" s="1"/>
  <c r="E35" i="9"/>
  <c r="E36" s="1"/>
  <c r="B185"/>
  <c r="D185" s="1"/>
  <c r="C185" i="8"/>
  <c r="E185" s="1"/>
  <c r="C184"/>
  <c r="E184" s="1"/>
  <c r="B186"/>
  <c r="C186" l="1"/>
  <c r="E186" s="1"/>
  <c r="D186"/>
  <c r="D185" i="7"/>
  <c r="B186"/>
  <c r="C184"/>
  <c r="E184" s="1"/>
  <c r="C185"/>
  <c r="E185" s="1"/>
  <c r="D184" i="11"/>
  <c r="B185"/>
  <c r="E183"/>
  <c r="E35"/>
  <c r="E36" s="1"/>
  <c r="D184" i="4"/>
  <c r="B185"/>
  <c r="E183"/>
  <c r="E35"/>
  <c r="E36" s="1"/>
  <c r="E183" i="12"/>
  <c r="E35"/>
  <c r="E36" s="1"/>
  <c r="D184"/>
  <c r="B185"/>
  <c r="E183" i="1"/>
  <c r="E35"/>
  <c r="E36" s="1"/>
  <c r="D184"/>
  <c r="B185"/>
  <c r="E35" i="6"/>
  <c r="E36" s="1"/>
  <c r="B185"/>
  <c r="D185" s="1"/>
  <c r="B189" i="15"/>
  <c r="D189" s="1"/>
  <c r="C188"/>
  <c r="E188" s="1"/>
  <c r="E35" i="5"/>
  <c r="E36" s="1"/>
  <c r="B185"/>
  <c r="D185" s="1"/>
  <c r="B186" i="13"/>
  <c r="C184"/>
  <c r="E184" s="1"/>
  <c r="C185"/>
  <c r="E185" s="1"/>
  <c r="B186" i="10"/>
  <c r="C184"/>
  <c r="E184" s="1"/>
  <c r="C185"/>
  <c r="E185" s="1"/>
  <c r="B186" i="9"/>
  <c r="D186" s="1"/>
  <c r="C184"/>
  <c r="E184" s="1"/>
  <c r="C185"/>
  <c r="E185" s="1"/>
  <c r="B187" i="8"/>
  <c r="D187" s="1"/>
  <c r="C186" i="7" l="1"/>
  <c r="E186" s="1"/>
  <c r="D186"/>
  <c r="B187"/>
  <c r="C185" i="11"/>
  <c r="E185" s="1"/>
  <c r="C184"/>
  <c r="E184" s="1"/>
  <c r="D185"/>
  <c r="B186"/>
  <c r="C186" i="9"/>
  <c r="E186" s="1"/>
  <c r="C186" i="10"/>
  <c r="E186" s="1"/>
  <c r="D186"/>
  <c r="D185" i="4"/>
  <c r="B186"/>
  <c r="C184"/>
  <c r="E184" s="1"/>
  <c r="C185"/>
  <c r="E185" s="1"/>
  <c r="C186" i="13"/>
  <c r="E186" s="1"/>
  <c r="D186"/>
  <c r="C185" i="12"/>
  <c r="E185" s="1"/>
  <c r="C184"/>
  <c r="E184" s="1"/>
  <c r="D185"/>
  <c r="B186"/>
  <c r="C184" i="1"/>
  <c r="E184" s="1"/>
  <c r="C185"/>
  <c r="E185" s="1"/>
  <c r="D185"/>
  <c r="B186"/>
  <c r="C186" s="1"/>
  <c r="E186" s="1"/>
  <c r="B186" i="6"/>
  <c r="D186" s="1"/>
  <c r="C184"/>
  <c r="E184" s="1"/>
  <c r="C185"/>
  <c r="E185" s="1"/>
  <c r="B190" i="15"/>
  <c r="D190" s="1"/>
  <c r="C189"/>
  <c r="E189" s="1"/>
  <c r="B186" i="5"/>
  <c r="D186" s="1"/>
  <c r="C185"/>
  <c r="E185" s="1"/>
  <c r="C184"/>
  <c r="E184" s="1"/>
  <c r="B187" i="13"/>
  <c r="D187" s="1"/>
  <c r="B187" i="10"/>
  <c r="D187" s="1"/>
  <c r="B187" i="9"/>
  <c r="D187" s="1"/>
  <c r="B188" i="8"/>
  <c r="D188" s="1"/>
  <c r="C187"/>
  <c r="E187" s="1"/>
  <c r="D187" i="7" l="1"/>
  <c r="B188"/>
  <c r="C187"/>
  <c r="E187" s="1"/>
  <c r="C186" i="5"/>
  <c r="E186" s="1"/>
  <c r="C186" i="11"/>
  <c r="E186" s="1"/>
  <c r="D186"/>
  <c r="B187"/>
  <c r="D186" i="4"/>
  <c r="B187"/>
  <c r="C186"/>
  <c r="E186" s="1"/>
  <c r="C186" i="12"/>
  <c r="E186" s="1"/>
  <c r="D186"/>
  <c r="B187"/>
  <c r="D186" i="1"/>
  <c r="B187"/>
  <c r="B187" i="6"/>
  <c r="D187" s="1"/>
  <c r="C186"/>
  <c r="E186" s="1"/>
  <c r="B191" i="15"/>
  <c r="D191" s="1"/>
  <c r="C190"/>
  <c r="E190" s="1"/>
  <c r="B187" i="5"/>
  <c r="D187" s="1"/>
  <c r="B188" i="13"/>
  <c r="D188" s="1"/>
  <c r="C187"/>
  <c r="E187" s="1"/>
  <c r="B188" i="10"/>
  <c r="D188" s="1"/>
  <c r="C187"/>
  <c r="E187" s="1"/>
  <c r="B188" i="9"/>
  <c r="D188" s="1"/>
  <c r="C187"/>
  <c r="E187" s="1"/>
  <c r="B189" i="8"/>
  <c r="D189" s="1"/>
  <c r="C188"/>
  <c r="E188" s="1"/>
  <c r="D188" i="7" l="1"/>
  <c r="C188"/>
  <c r="E188" s="1"/>
  <c r="B189"/>
  <c r="D187" i="11"/>
  <c r="B188"/>
  <c r="C187"/>
  <c r="E187" s="1"/>
  <c r="D187" i="4"/>
  <c r="B188"/>
  <c r="C187"/>
  <c r="E187" s="1"/>
  <c r="D187" i="12"/>
  <c r="B188"/>
  <c r="C187"/>
  <c r="E187" s="1"/>
  <c r="D187" i="1"/>
  <c r="B188"/>
  <c r="C187"/>
  <c r="E187" s="1"/>
  <c r="B188" i="6"/>
  <c r="D188" s="1"/>
  <c r="C187"/>
  <c r="E187" s="1"/>
  <c r="B192" i="15"/>
  <c r="D192" s="1"/>
  <c r="C191"/>
  <c r="E191" s="1"/>
  <c r="B188" i="5"/>
  <c r="D188" s="1"/>
  <c r="C187"/>
  <c r="E187" s="1"/>
  <c r="B189" i="13"/>
  <c r="D189" s="1"/>
  <c r="C188"/>
  <c r="E188" s="1"/>
  <c r="B189" i="10"/>
  <c r="D189" s="1"/>
  <c r="C188"/>
  <c r="E188" s="1"/>
  <c r="B189" i="9"/>
  <c r="D189" s="1"/>
  <c r="C188"/>
  <c r="E188" s="1"/>
  <c r="B190" i="8"/>
  <c r="D190" s="1"/>
  <c r="C189"/>
  <c r="E189" s="1"/>
  <c r="D189" i="7" l="1"/>
  <c r="B190"/>
  <c r="C189"/>
  <c r="E189" s="1"/>
  <c r="D188" i="11"/>
  <c r="B189"/>
  <c r="C188"/>
  <c r="E188" s="1"/>
  <c r="D188" i="4"/>
  <c r="B189"/>
  <c r="C188"/>
  <c r="E188" s="1"/>
  <c r="D188" i="12"/>
  <c r="B189"/>
  <c r="C188"/>
  <c r="E188" s="1"/>
  <c r="D188" i="1"/>
  <c r="B189"/>
  <c r="C188"/>
  <c r="E188" s="1"/>
  <c r="C188" i="6"/>
  <c r="E188" s="1"/>
  <c r="B189"/>
  <c r="D189" s="1"/>
  <c r="B193" i="15"/>
  <c r="D193" s="1"/>
  <c r="C192"/>
  <c r="E192" s="1"/>
  <c r="C188" i="5"/>
  <c r="E188" s="1"/>
  <c r="B189"/>
  <c r="D189" s="1"/>
  <c r="B190" i="13"/>
  <c r="D190" s="1"/>
  <c r="C189"/>
  <c r="E189" s="1"/>
  <c r="B190" i="10"/>
  <c r="D190" s="1"/>
  <c r="C189"/>
  <c r="E189" s="1"/>
  <c r="B190" i="9"/>
  <c r="D190" s="1"/>
  <c r="C189"/>
  <c r="E189" s="1"/>
  <c r="B191" i="8"/>
  <c r="D191" s="1"/>
  <c r="C190"/>
  <c r="E190" s="1"/>
  <c r="D190" i="7" l="1"/>
  <c r="B191"/>
  <c r="C190"/>
  <c r="E190" s="1"/>
  <c r="D189" i="11"/>
  <c r="B190"/>
  <c r="C189"/>
  <c r="E189" s="1"/>
  <c r="D189" i="4"/>
  <c r="C189"/>
  <c r="E189" s="1"/>
  <c r="B190"/>
  <c r="D189" i="12"/>
  <c r="B190"/>
  <c r="C189"/>
  <c r="E189" s="1"/>
  <c r="D189" i="1"/>
  <c r="B190"/>
  <c r="C189"/>
  <c r="E189" s="1"/>
  <c r="B190" i="6"/>
  <c r="D190" s="1"/>
  <c r="C189"/>
  <c r="E189" s="1"/>
  <c r="B194" i="15"/>
  <c r="D194" s="1"/>
  <c r="C193"/>
  <c r="E193" s="1"/>
  <c r="B190" i="5"/>
  <c r="D190" s="1"/>
  <c r="C189"/>
  <c r="E189" s="1"/>
  <c r="B191" i="13"/>
  <c r="D191" s="1"/>
  <c r="C190"/>
  <c r="E190" s="1"/>
  <c r="B191" i="10"/>
  <c r="D191" s="1"/>
  <c r="C190"/>
  <c r="E190" s="1"/>
  <c r="B191" i="9"/>
  <c r="D191" s="1"/>
  <c r="C190"/>
  <c r="E190" s="1"/>
  <c r="B192" i="8"/>
  <c r="D192" s="1"/>
  <c r="C191"/>
  <c r="E191" s="1"/>
  <c r="D191" i="7" l="1"/>
  <c r="B192"/>
  <c r="C191"/>
  <c r="E191" s="1"/>
  <c r="D190" i="11"/>
  <c r="B191"/>
  <c r="C190"/>
  <c r="E190" s="1"/>
  <c r="D190" i="4"/>
  <c r="C190"/>
  <c r="E190" s="1"/>
  <c r="B191"/>
  <c r="D190" i="12"/>
  <c r="B191"/>
  <c r="C190"/>
  <c r="E190" s="1"/>
  <c r="D190" i="1"/>
  <c r="B191"/>
  <c r="C190"/>
  <c r="E190" s="1"/>
  <c r="C190" i="6"/>
  <c r="E190" s="1"/>
  <c r="B191"/>
  <c r="D191" s="1"/>
  <c r="B195" i="15"/>
  <c r="D195" s="1"/>
  <c r="C194"/>
  <c r="E194" s="1"/>
  <c r="B191" i="5"/>
  <c r="D191" s="1"/>
  <c r="C190"/>
  <c r="E190" s="1"/>
  <c r="B192" i="13"/>
  <c r="D192" s="1"/>
  <c r="C191"/>
  <c r="E191" s="1"/>
  <c r="B192" i="10"/>
  <c r="D192" s="1"/>
  <c r="C191"/>
  <c r="E191" s="1"/>
  <c r="B192" i="9"/>
  <c r="D192" s="1"/>
  <c r="C191"/>
  <c r="E191" s="1"/>
  <c r="B193" i="8"/>
  <c r="D193" s="1"/>
  <c r="C192"/>
  <c r="E192" s="1"/>
  <c r="D192" i="7" l="1"/>
  <c r="B193"/>
  <c r="C192"/>
  <c r="E192" s="1"/>
  <c r="D191" i="11"/>
  <c r="B192"/>
  <c r="C191"/>
  <c r="E191" s="1"/>
  <c r="D191" i="4"/>
  <c r="C191"/>
  <c r="E191" s="1"/>
  <c r="B192"/>
  <c r="D191" i="12"/>
  <c r="B192"/>
  <c r="C191"/>
  <c r="E191" s="1"/>
  <c r="D191" i="1"/>
  <c r="B192"/>
  <c r="C191"/>
  <c r="E191" s="1"/>
  <c r="C191" i="6"/>
  <c r="E191" s="1"/>
  <c r="B192"/>
  <c r="D192" s="1"/>
  <c r="B196" i="15"/>
  <c r="D196" s="1"/>
  <c r="C195"/>
  <c r="E195" s="1"/>
  <c r="C191" i="5"/>
  <c r="E191" s="1"/>
  <c r="B192"/>
  <c r="D192" s="1"/>
  <c r="B193" i="13"/>
  <c r="D193" s="1"/>
  <c r="C192"/>
  <c r="E192" s="1"/>
  <c r="B193" i="10"/>
  <c r="D193" s="1"/>
  <c r="C192"/>
  <c r="E192" s="1"/>
  <c r="B193" i="9"/>
  <c r="D193" s="1"/>
  <c r="C192"/>
  <c r="E192" s="1"/>
  <c r="B194" i="8"/>
  <c r="D194" s="1"/>
  <c r="C193"/>
  <c r="E193" s="1"/>
  <c r="D193" i="7" l="1"/>
  <c r="B194"/>
  <c r="C193"/>
  <c r="E193" s="1"/>
  <c r="D192" i="11"/>
  <c r="B193"/>
  <c r="C192"/>
  <c r="E192" s="1"/>
  <c r="D192" i="4"/>
  <c r="C192"/>
  <c r="E192" s="1"/>
  <c r="B193"/>
  <c r="D192" i="12"/>
  <c r="B193"/>
  <c r="C192"/>
  <c r="E192" s="1"/>
  <c r="D192" i="1"/>
  <c r="B193"/>
  <c r="C192"/>
  <c r="E192" s="1"/>
  <c r="C192" i="6"/>
  <c r="E192" s="1"/>
  <c r="B193"/>
  <c r="D193" s="1"/>
  <c r="B197" i="15"/>
  <c r="D197" s="1"/>
  <c r="C196"/>
  <c r="E196" s="1"/>
  <c r="C192" i="5"/>
  <c r="E192" s="1"/>
  <c r="B193"/>
  <c r="D193" s="1"/>
  <c r="B194" i="13"/>
  <c r="D194" s="1"/>
  <c r="C193"/>
  <c r="E193" s="1"/>
  <c r="B194" i="10"/>
  <c r="D194" s="1"/>
  <c r="C193"/>
  <c r="E193" s="1"/>
  <c r="B194" i="9"/>
  <c r="D194" s="1"/>
  <c r="C193"/>
  <c r="E193" s="1"/>
  <c r="B195" i="8"/>
  <c r="D195" s="1"/>
  <c r="C194"/>
  <c r="E194" s="1"/>
  <c r="D194" i="7" l="1"/>
  <c r="B195"/>
  <c r="C194"/>
  <c r="E194" s="1"/>
  <c r="D193" i="11"/>
  <c r="B194"/>
  <c r="C193"/>
  <c r="E193" s="1"/>
  <c r="D193" i="4"/>
  <c r="C193"/>
  <c r="E193" s="1"/>
  <c r="B194"/>
  <c r="D193" i="12"/>
  <c r="B194"/>
  <c r="C193"/>
  <c r="E193" s="1"/>
  <c r="D193" i="1"/>
  <c r="B194"/>
  <c r="C193"/>
  <c r="E193" s="1"/>
  <c r="C193" i="6"/>
  <c r="E193" s="1"/>
  <c r="B194"/>
  <c r="D194" s="1"/>
  <c r="B198" i="15"/>
  <c r="D198" s="1"/>
  <c r="C197"/>
  <c r="E197" s="1"/>
  <c r="C193" i="5"/>
  <c r="E193" s="1"/>
  <c r="B194"/>
  <c r="D194" s="1"/>
  <c r="B195" i="13"/>
  <c r="D195" s="1"/>
  <c r="C194"/>
  <c r="E194" s="1"/>
  <c r="B195" i="10"/>
  <c r="D195" s="1"/>
  <c r="C194"/>
  <c r="E194" s="1"/>
  <c r="B195" i="9"/>
  <c r="D195" s="1"/>
  <c r="C194"/>
  <c r="E194" s="1"/>
  <c r="B196" i="8"/>
  <c r="D196" s="1"/>
  <c r="C195"/>
  <c r="E195" s="1"/>
  <c r="D195" i="7" l="1"/>
  <c r="B196"/>
  <c r="C195"/>
  <c r="E195" s="1"/>
  <c r="D194" i="11"/>
  <c r="B195"/>
  <c r="C194"/>
  <c r="E194" s="1"/>
  <c r="D194" i="4"/>
  <c r="C194"/>
  <c r="E194" s="1"/>
  <c r="B195"/>
  <c r="D194" i="12"/>
  <c r="B195"/>
  <c r="C194"/>
  <c r="E194" s="1"/>
  <c r="D194" i="1"/>
  <c r="B195"/>
  <c r="C194"/>
  <c r="E194" s="1"/>
  <c r="C194" i="6"/>
  <c r="E194" s="1"/>
  <c r="B195"/>
  <c r="D195" s="1"/>
  <c r="B199" i="15"/>
  <c r="D199" s="1"/>
  <c r="C198"/>
  <c r="E198" s="1"/>
  <c r="C194" i="5"/>
  <c r="E194" s="1"/>
  <c r="B195"/>
  <c r="D195" s="1"/>
  <c r="B196" i="13"/>
  <c r="D196" s="1"/>
  <c r="C195"/>
  <c r="E195" s="1"/>
  <c r="B196" i="10"/>
  <c r="D196" s="1"/>
  <c r="C195"/>
  <c r="E195" s="1"/>
  <c r="B196" i="9"/>
  <c r="D196" s="1"/>
  <c r="C195"/>
  <c r="E195" s="1"/>
  <c r="B197" i="8"/>
  <c r="D197" s="1"/>
  <c r="C196"/>
  <c r="E196" s="1"/>
  <c r="D196" i="7" l="1"/>
  <c r="B197"/>
  <c r="C196"/>
  <c r="E196" s="1"/>
  <c r="D195" i="11"/>
  <c r="B196"/>
  <c r="C195"/>
  <c r="E195" s="1"/>
  <c r="D195" i="4"/>
  <c r="C195"/>
  <c r="E195" s="1"/>
  <c r="B196"/>
  <c r="D195" i="12"/>
  <c r="B196"/>
  <c r="C195"/>
  <c r="E195" s="1"/>
  <c r="D195" i="1"/>
  <c r="B196"/>
  <c r="C195"/>
  <c r="E195" s="1"/>
  <c r="C195" i="6"/>
  <c r="E195" s="1"/>
  <c r="B196"/>
  <c r="D196" s="1"/>
  <c r="B200" i="15"/>
  <c r="D200" s="1"/>
  <c r="C199"/>
  <c r="E199" s="1"/>
  <c r="B196" i="5"/>
  <c r="D196" s="1"/>
  <c r="C195"/>
  <c r="E195" s="1"/>
  <c r="B197" i="13"/>
  <c r="D197" s="1"/>
  <c r="C196"/>
  <c r="E196" s="1"/>
  <c r="B197" i="10"/>
  <c r="D197" s="1"/>
  <c r="C196"/>
  <c r="E196" s="1"/>
  <c r="B197" i="9"/>
  <c r="D197" s="1"/>
  <c r="C196"/>
  <c r="E196" s="1"/>
  <c r="B198" i="8"/>
  <c r="D198" s="1"/>
  <c r="C197"/>
  <c r="E197" s="1"/>
  <c r="D197" i="7" l="1"/>
  <c r="B198"/>
  <c r="C197"/>
  <c r="E197" s="1"/>
  <c r="D196" i="11"/>
  <c r="B197"/>
  <c r="C196"/>
  <c r="E196" s="1"/>
  <c r="D196" i="4"/>
  <c r="C196"/>
  <c r="E196" s="1"/>
  <c r="B197"/>
  <c r="D196" i="12"/>
  <c r="B197"/>
  <c r="C196"/>
  <c r="E196" s="1"/>
  <c r="D196" i="1"/>
  <c r="B197"/>
  <c r="C196"/>
  <c r="E196" s="1"/>
  <c r="C196" i="6"/>
  <c r="E196" s="1"/>
  <c r="B197"/>
  <c r="D197" s="1"/>
  <c r="B201" i="15"/>
  <c r="D201" s="1"/>
  <c r="C200"/>
  <c r="E200" s="1"/>
  <c r="C196" i="5"/>
  <c r="E196" s="1"/>
  <c r="B197"/>
  <c r="D197" s="1"/>
  <c r="B198" i="13"/>
  <c r="D198" s="1"/>
  <c r="C197"/>
  <c r="E197" s="1"/>
  <c r="B198" i="10"/>
  <c r="D198" s="1"/>
  <c r="C197"/>
  <c r="E197" s="1"/>
  <c r="B198" i="9"/>
  <c r="D198" s="1"/>
  <c r="C197"/>
  <c r="E197" s="1"/>
  <c r="B199" i="8"/>
  <c r="D199" s="1"/>
  <c r="C198"/>
  <c r="E198" s="1"/>
  <c r="D198" i="7" l="1"/>
  <c r="B199"/>
  <c r="C198"/>
  <c r="E198" s="1"/>
  <c r="D197" i="11"/>
  <c r="B198"/>
  <c r="C197"/>
  <c r="E197" s="1"/>
  <c r="D197" i="4"/>
  <c r="C197"/>
  <c r="E197" s="1"/>
  <c r="B198"/>
  <c r="D197" i="12"/>
  <c r="B198"/>
  <c r="C197"/>
  <c r="E197" s="1"/>
  <c r="D197" i="1"/>
  <c r="B198"/>
  <c r="C197"/>
  <c r="E197" s="1"/>
  <c r="C197" i="6"/>
  <c r="E197" s="1"/>
  <c r="B198"/>
  <c r="D198" s="1"/>
  <c r="B202" i="15"/>
  <c r="D202" s="1"/>
  <c r="C201"/>
  <c r="E201" s="1"/>
  <c r="C197" i="5"/>
  <c r="E197" s="1"/>
  <c r="B198"/>
  <c r="D198" s="1"/>
  <c r="B199" i="13"/>
  <c r="D199" s="1"/>
  <c r="C198"/>
  <c r="E198" s="1"/>
  <c r="B199" i="10"/>
  <c r="D199" s="1"/>
  <c r="C198"/>
  <c r="E198" s="1"/>
  <c r="B199" i="9"/>
  <c r="D199" s="1"/>
  <c r="C198"/>
  <c r="E198" s="1"/>
  <c r="B200" i="8"/>
  <c r="D200" s="1"/>
  <c r="C199"/>
  <c r="E199" s="1"/>
  <c r="D199" i="7" l="1"/>
  <c r="B200"/>
  <c r="C199"/>
  <c r="E199" s="1"/>
  <c r="D198" i="11"/>
  <c r="B199"/>
  <c r="C198"/>
  <c r="E198" s="1"/>
  <c r="D198" i="4"/>
  <c r="C198"/>
  <c r="E198" s="1"/>
  <c r="B199"/>
  <c r="D198" i="12"/>
  <c r="B199"/>
  <c r="C198"/>
  <c r="E198" s="1"/>
  <c r="D198" i="1"/>
  <c r="B199"/>
  <c r="C198"/>
  <c r="E198" s="1"/>
  <c r="C198" i="6"/>
  <c r="E198" s="1"/>
  <c r="B199"/>
  <c r="D199" s="1"/>
  <c r="B203" i="15"/>
  <c r="D203" s="1"/>
  <c r="C202"/>
  <c r="E202" s="1"/>
  <c r="C198" i="5"/>
  <c r="E198" s="1"/>
  <c r="B199"/>
  <c r="D199" s="1"/>
  <c r="B200" i="13"/>
  <c r="D200" s="1"/>
  <c r="C199"/>
  <c r="E199" s="1"/>
  <c r="B200" i="10"/>
  <c r="D200" s="1"/>
  <c r="C199"/>
  <c r="E199" s="1"/>
  <c r="B200" i="9"/>
  <c r="D200" s="1"/>
  <c r="C199"/>
  <c r="E199" s="1"/>
  <c r="B201" i="8"/>
  <c r="D201" s="1"/>
  <c r="C200"/>
  <c r="E200" s="1"/>
  <c r="D200" i="7" l="1"/>
  <c r="B201"/>
  <c r="C200"/>
  <c r="E200" s="1"/>
  <c r="D199" i="11"/>
  <c r="B200"/>
  <c r="C199"/>
  <c r="E199" s="1"/>
  <c r="D199" i="4"/>
  <c r="C199"/>
  <c r="E199" s="1"/>
  <c r="B200"/>
  <c r="D199" i="12"/>
  <c r="B200"/>
  <c r="C199"/>
  <c r="E199" s="1"/>
  <c r="D199" i="1"/>
  <c r="B200"/>
  <c r="C199"/>
  <c r="E199" s="1"/>
  <c r="C199" i="6"/>
  <c r="E199" s="1"/>
  <c r="B200"/>
  <c r="D200" s="1"/>
  <c r="B204" i="15"/>
  <c r="D204" s="1"/>
  <c r="C203"/>
  <c r="E203" s="1"/>
  <c r="C199" i="5"/>
  <c r="E199" s="1"/>
  <c r="B200"/>
  <c r="D200" s="1"/>
  <c r="B201" i="13"/>
  <c r="D201" s="1"/>
  <c r="C200"/>
  <c r="E200" s="1"/>
  <c r="B201" i="10"/>
  <c r="D201" s="1"/>
  <c r="C200"/>
  <c r="E200" s="1"/>
  <c r="B201" i="9"/>
  <c r="D201" s="1"/>
  <c r="C200"/>
  <c r="E200" s="1"/>
  <c r="B202" i="8"/>
  <c r="D202" s="1"/>
  <c r="C201"/>
  <c r="E201" s="1"/>
  <c r="D201" i="7" l="1"/>
  <c r="B202"/>
  <c r="C201"/>
  <c r="E201" s="1"/>
  <c r="D200" i="11"/>
  <c r="B201"/>
  <c r="C200"/>
  <c r="E200" s="1"/>
  <c r="D200" i="4"/>
  <c r="C200"/>
  <c r="E200" s="1"/>
  <c r="B201"/>
  <c r="D200" i="12"/>
  <c r="B201"/>
  <c r="C200"/>
  <c r="E200" s="1"/>
  <c r="D200" i="1"/>
  <c r="B201"/>
  <c r="C200"/>
  <c r="E200" s="1"/>
  <c r="C200" i="6"/>
  <c r="E200" s="1"/>
  <c r="B201"/>
  <c r="D201" s="1"/>
  <c r="B205" i="15"/>
  <c r="D205" s="1"/>
  <c r="C204"/>
  <c r="E204" s="1"/>
  <c r="C200" i="5"/>
  <c r="E200" s="1"/>
  <c r="B201"/>
  <c r="D201" s="1"/>
  <c r="B202" i="13"/>
  <c r="D202" s="1"/>
  <c r="C201"/>
  <c r="E201" s="1"/>
  <c r="B202" i="10"/>
  <c r="D202" s="1"/>
  <c r="C201"/>
  <c r="E201" s="1"/>
  <c r="B202" i="9"/>
  <c r="D202" s="1"/>
  <c r="C201"/>
  <c r="E201" s="1"/>
  <c r="B203" i="8"/>
  <c r="D203" s="1"/>
  <c r="C202"/>
  <c r="E202" s="1"/>
  <c r="D202" i="7" l="1"/>
  <c r="B203"/>
  <c r="C202"/>
  <c r="E202" s="1"/>
  <c r="D201" i="11"/>
  <c r="B202"/>
  <c r="C201"/>
  <c r="E201" s="1"/>
  <c r="D201" i="4"/>
  <c r="C201"/>
  <c r="E201" s="1"/>
  <c r="B202"/>
  <c r="D201" i="12"/>
  <c r="B202"/>
  <c r="C201"/>
  <c r="E201" s="1"/>
  <c r="D201" i="1"/>
  <c r="B202"/>
  <c r="C201"/>
  <c r="E201" s="1"/>
  <c r="C201" i="6"/>
  <c r="E201" s="1"/>
  <c r="B202"/>
  <c r="D202" s="1"/>
  <c r="B206" i="15"/>
  <c r="D206" s="1"/>
  <c r="C205"/>
  <c r="E205" s="1"/>
  <c r="C201" i="5"/>
  <c r="E201" s="1"/>
  <c r="B202"/>
  <c r="D202" s="1"/>
  <c r="B203" i="13"/>
  <c r="D203" s="1"/>
  <c r="C202"/>
  <c r="E202" s="1"/>
  <c r="B203" i="10"/>
  <c r="D203" s="1"/>
  <c r="C202"/>
  <c r="E202" s="1"/>
  <c r="B203" i="9"/>
  <c r="D203" s="1"/>
  <c r="C202"/>
  <c r="E202" s="1"/>
  <c r="B204" i="8"/>
  <c r="D204" s="1"/>
  <c r="C203"/>
  <c r="E203" s="1"/>
  <c r="D203" i="7" l="1"/>
  <c r="B204"/>
  <c r="C203"/>
  <c r="E203" s="1"/>
  <c r="D202" i="11"/>
  <c r="B203"/>
  <c r="C202"/>
  <c r="E202" s="1"/>
  <c r="D202" i="4"/>
  <c r="C202"/>
  <c r="E202" s="1"/>
  <c r="B203"/>
  <c r="D202" i="12"/>
  <c r="B203"/>
  <c r="C202"/>
  <c r="E202" s="1"/>
  <c r="D202" i="1"/>
  <c r="B203"/>
  <c r="C202"/>
  <c r="E202" s="1"/>
  <c r="C202" i="6"/>
  <c r="E202" s="1"/>
  <c r="B203"/>
  <c r="D203" s="1"/>
  <c r="B207" i="15"/>
  <c r="D207" s="1"/>
  <c r="C206"/>
  <c r="E206" s="1"/>
  <c r="C202" i="5"/>
  <c r="E202" s="1"/>
  <c r="B203"/>
  <c r="D203" s="1"/>
  <c r="B204" i="13"/>
  <c r="D204" s="1"/>
  <c r="C203"/>
  <c r="E203" s="1"/>
  <c r="B204" i="10"/>
  <c r="D204" s="1"/>
  <c r="C203"/>
  <c r="E203" s="1"/>
  <c r="B204" i="9"/>
  <c r="D204" s="1"/>
  <c r="C203"/>
  <c r="E203" s="1"/>
  <c r="B205" i="8"/>
  <c r="D205" s="1"/>
  <c r="C204"/>
  <c r="E204" s="1"/>
  <c r="D204" i="7" l="1"/>
  <c r="B205"/>
  <c r="C204"/>
  <c r="E204" s="1"/>
  <c r="D203" i="11"/>
  <c r="B204"/>
  <c r="C203"/>
  <c r="E203" s="1"/>
  <c r="D203" i="4"/>
  <c r="C203"/>
  <c r="E203" s="1"/>
  <c r="B204"/>
  <c r="D203" i="12"/>
  <c r="B204"/>
  <c r="C203"/>
  <c r="E203" s="1"/>
  <c r="D203" i="1"/>
  <c r="B204"/>
  <c r="C203"/>
  <c r="E203" s="1"/>
  <c r="C203" i="6"/>
  <c r="E203" s="1"/>
  <c r="B204"/>
  <c r="D204" s="1"/>
  <c r="B208" i="15"/>
  <c r="D208" s="1"/>
  <c r="C207"/>
  <c r="E207" s="1"/>
  <c r="B204" i="5"/>
  <c r="D204" s="1"/>
  <c r="C203"/>
  <c r="E203" s="1"/>
  <c r="B205" i="13"/>
  <c r="D205" s="1"/>
  <c r="C204"/>
  <c r="E204" s="1"/>
  <c r="B205" i="10"/>
  <c r="D205" s="1"/>
  <c r="C204"/>
  <c r="E204" s="1"/>
  <c r="B205" i="9"/>
  <c r="D205" s="1"/>
  <c r="C204"/>
  <c r="E204" s="1"/>
  <c r="B206" i="8"/>
  <c r="D206" s="1"/>
  <c r="C205"/>
  <c r="E205" s="1"/>
  <c r="D205" i="7" l="1"/>
  <c r="B206"/>
  <c r="C205"/>
  <c r="E205" s="1"/>
  <c r="D204" i="11"/>
  <c r="B205"/>
  <c r="C204"/>
  <c r="E204" s="1"/>
  <c r="D204" i="4"/>
  <c r="C204"/>
  <c r="E204" s="1"/>
  <c r="B205"/>
  <c r="D204" i="12"/>
  <c r="B205"/>
  <c r="C204"/>
  <c r="E204" s="1"/>
  <c r="D204" i="1"/>
  <c r="B205"/>
  <c r="C204"/>
  <c r="E204" s="1"/>
  <c r="C204" i="6"/>
  <c r="E204" s="1"/>
  <c r="B205"/>
  <c r="D205" s="1"/>
  <c r="B209" i="15"/>
  <c r="D209" s="1"/>
  <c r="C208"/>
  <c r="E208" s="1"/>
  <c r="B205" i="5"/>
  <c r="D205" s="1"/>
  <c r="C204"/>
  <c r="E204" s="1"/>
  <c r="B206" i="13"/>
  <c r="D206" s="1"/>
  <c r="C205"/>
  <c r="E205" s="1"/>
  <c r="B206" i="10"/>
  <c r="D206" s="1"/>
  <c r="C205"/>
  <c r="E205" s="1"/>
  <c r="B206" i="9"/>
  <c r="D206" s="1"/>
  <c r="C205"/>
  <c r="E205" s="1"/>
  <c r="B207" i="8"/>
  <c r="D207" s="1"/>
  <c r="C206"/>
  <c r="E206" s="1"/>
  <c r="D206" i="7" l="1"/>
  <c r="B207"/>
  <c r="C206"/>
  <c r="E206" s="1"/>
  <c r="D205" i="11"/>
  <c r="B206"/>
  <c r="C205"/>
  <c r="E205" s="1"/>
  <c r="D205" i="4"/>
  <c r="C205"/>
  <c r="E205" s="1"/>
  <c r="B206"/>
  <c r="D205" i="12"/>
  <c r="B206"/>
  <c r="C205"/>
  <c r="E205" s="1"/>
  <c r="D205" i="1"/>
  <c r="B206"/>
  <c r="C205"/>
  <c r="E205" s="1"/>
  <c r="C205" i="6"/>
  <c r="E205" s="1"/>
  <c r="B206"/>
  <c r="D206" s="1"/>
  <c r="B210" i="15"/>
  <c r="D210" s="1"/>
  <c r="C209"/>
  <c r="E209" s="1"/>
  <c r="C205" i="5"/>
  <c r="E205" s="1"/>
  <c r="B206"/>
  <c r="D206" s="1"/>
  <c r="B207" i="13"/>
  <c r="D207" s="1"/>
  <c r="C206"/>
  <c r="E206" s="1"/>
  <c r="B207" i="10"/>
  <c r="D207" s="1"/>
  <c r="C206"/>
  <c r="E206" s="1"/>
  <c r="B207" i="9"/>
  <c r="D207" s="1"/>
  <c r="C206"/>
  <c r="E206" s="1"/>
  <c r="B208" i="8"/>
  <c r="D208" s="1"/>
  <c r="C207"/>
  <c r="E207" s="1"/>
  <c r="D207" i="7" l="1"/>
  <c r="B208"/>
  <c r="C207"/>
  <c r="E207" s="1"/>
  <c r="D206" i="11"/>
  <c r="B207"/>
  <c r="C206"/>
  <c r="E206" s="1"/>
  <c r="D206" i="4"/>
  <c r="C206"/>
  <c r="E206" s="1"/>
  <c r="B207"/>
  <c r="D206" i="12"/>
  <c r="B207"/>
  <c r="C206"/>
  <c r="E206" s="1"/>
  <c r="D206" i="1"/>
  <c r="B207"/>
  <c r="C206"/>
  <c r="E206" s="1"/>
  <c r="C206" i="6"/>
  <c r="E206" s="1"/>
  <c r="B207"/>
  <c r="D207" s="1"/>
  <c r="B211" i="15"/>
  <c r="D211" s="1"/>
  <c r="C210"/>
  <c r="E210" s="1"/>
  <c r="B207" i="5"/>
  <c r="D207" s="1"/>
  <c r="C206"/>
  <c r="E206" s="1"/>
  <c r="B208" i="13"/>
  <c r="D208" s="1"/>
  <c r="C207"/>
  <c r="E207" s="1"/>
  <c r="B208" i="10"/>
  <c r="D208" s="1"/>
  <c r="C207"/>
  <c r="E207" s="1"/>
  <c r="B208" i="9"/>
  <c r="D208" s="1"/>
  <c r="C207"/>
  <c r="E207" s="1"/>
  <c r="B209" i="8"/>
  <c r="D209" s="1"/>
  <c r="C208"/>
  <c r="E208" s="1"/>
  <c r="D208" i="7" l="1"/>
  <c r="B209"/>
  <c r="C208"/>
  <c r="E208" s="1"/>
  <c r="D207" i="11"/>
  <c r="B208"/>
  <c r="C207"/>
  <c r="E207" s="1"/>
  <c r="D207" i="4"/>
  <c r="C207"/>
  <c r="E207" s="1"/>
  <c r="B208"/>
  <c r="D207" i="12"/>
  <c r="B208"/>
  <c r="C207"/>
  <c r="E207" s="1"/>
  <c r="D207" i="1"/>
  <c r="B208"/>
  <c r="C207"/>
  <c r="E207" s="1"/>
  <c r="C207" i="6"/>
  <c r="E207" s="1"/>
  <c r="B208"/>
  <c r="D208" s="1"/>
  <c r="B212" i="15"/>
  <c r="D212" s="1"/>
  <c r="C211"/>
  <c r="E211" s="1"/>
  <c r="C207" i="5"/>
  <c r="E207" s="1"/>
  <c r="B208"/>
  <c r="D208" s="1"/>
  <c r="B209" i="13"/>
  <c r="D209" s="1"/>
  <c r="C208"/>
  <c r="E208" s="1"/>
  <c r="B209" i="10"/>
  <c r="D209" s="1"/>
  <c r="C208"/>
  <c r="E208" s="1"/>
  <c r="B209" i="9"/>
  <c r="D209" s="1"/>
  <c r="C208"/>
  <c r="E208" s="1"/>
  <c r="B210" i="8"/>
  <c r="D210" s="1"/>
  <c r="C209"/>
  <c r="E209" s="1"/>
  <c r="D209" i="7" l="1"/>
  <c r="B210"/>
  <c r="C209"/>
  <c r="E209" s="1"/>
  <c r="D208" i="11"/>
  <c r="B209"/>
  <c r="C208"/>
  <c r="E208" s="1"/>
  <c r="D208" i="4"/>
  <c r="C208"/>
  <c r="E208" s="1"/>
  <c r="B209"/>
  <c r="D208" i="12"/>
  <c r="B209"/>
  <c r="C208"/>
  <c r="E208" s="1"/>
  <c r="D208" i="1"/>
  <c r="B209"/>
  <c r="C208"/>
  <c r="E208" s="1"/>
  <c r="C208" i="6"/>
  <c r="E208" s="1"/>
  <c r="B209"/>
  <c r="D209" s="1"/>
  <c r="B213" i="15"/>
  <c r="D213" s="1"/>
  <c r="C212"/>
  <c r="E212" s="1"/>
  <c r="B209" i="5"/>
  <c r="D209" s="1"/>
  <c r="C208"/>
  <c r="E208" s="1"/>
  <c r="B210" i="13"/>
  <c r="D210" s="1"/>
  <c r="C209"/>
  <c r="E209" s="1"/>
  <c r="B210" i="10"/>
  <c r="D210" s="1"/>
  <c r="C209"/>
  <c r="E209" s="1"/>
  <c r="B210" i="9"/>
  <c r="D210" s="1"/>
  <c r="C209"/>
  <c r="E209" s="1"/>
  <c r="B211" i="8"/>
  <c r="D211" s="1"/>
  <c r="C210"/>
  <c r="E210" s="1"/>
  <c r="D210" i="7" l="1"/>
  <c r="B211"/>
  <c r="C210"/>
  <c r="E210" s="1"/>
  <c r="D209" i="11"/>
  <c r="B210"/>
  <c r="C209"/>
  <c r="E209" s="1"/>
  <c r="D209" i="4"/>
  <c r="B210"/>
  <c r="C209"/>
  <c r="E209" s="1"/>
  <c r="D209" i="12"/>
  <c r="B210"/>
  <c r="C209"/>
  <c r="E209" s="1"/>
  <c r="D209" i="1"/>
  <c r="B210"/>
  <c r="C209"/>
  <c r="E209" s="1"/>
  <c r="C209" i="6"/>
  <c r="E209" s="1"/>
  <c r="B210"/>
  <c r="D210" s="1"/>
  <c r="B214" i="15"/>
  <c r="D214" s="1"/>
  <c r="C213"/>
  <c r="E213" s="1"/>
  <c r="C209" i="5"/>
  <c r="E209" s="1"/>
  <c r="B210"/>
  <c r="D210" s="1"/>
  <c r="B211" i="13"/>
  <c r="D211" s="1"/>
  <c r="C210"/>
  <c r="E210" s="1"/>
  <c r="B211" i="10"/>
  <c r="D211" s="1"/>
  <c r="C210"/>
  <c r="E210" s="1"/>
  <c r="B211" i="9"/>
  <c r="D211" s="1"/>
  <c r="C210"/>
  <c r="E210" s="1"/>
  <c r="B212" i="8"/>
  <c r="D212" s="1"/>
  <c r="C211"/>
  <c r="E211" s="1"/>
  <c r="D211" i="7" l="1"/>
  <c r="B212"/>
  <c r="C211"/>
  <c r="E211" s="1"/>
  <c r="D210" i="11"/>
  <c r="B211"/>
  <c r="C210"/>
  <c r="E210" s="1"/>
  <c r="D210" i="4"/>
  <c r="B211"/>
  <c r="C210"/>
  <c r="E210" s="1"/>
  <c r="D210" i="12"/>
  <c r="B211"/>
  <c r="C210"/>
  <c r="E210" s="1"/>
  <c r="D210" i="1"/>
  <c r="B211"/>
  <c r="C210"/>
  <c r="E210" s="1"/>
  <c r="B211" i="6"/>
  <c r="D211" s="1"/>
  <c r="C210"/>
  <c r="E210" s="1"/>
  <c r="B215" i="15"/>
  <c r="D215" s="1"/>
  <c r="C214"/>
  <c r="E214" s="1"/>
  <c r="B211" i="5"/>
  <c r="D211" s="1"/>
  <c r="C210"/>
  <c r="E210" s="1"/>
  <c r="B212" i="13"/>
  <c r="D212" s="1"/>
  <c r="C211"/>
  <c r="E211" s="1"/>
  <c r="B212" i="10"/>
  <c r="D212" s="1"/>
  <c r="C211"/>
  <c r="E211" s="1"/>
  <c r="B212" i="9"/>
  <c r="D212" s="1"/>
  <c r="C211"/>
  <c r="E211" s="1"/>
  <c r="B213" i="8"/>
  <c r="D213" s="1"/>
  <c r="C212"/>
  <c r="E212" s="1"/>
  <c r="D212" i="7" l="1"/>
  <c r="B213"/>
  <c r="C212"/>
  <c r="E212" s="1"/>
  <c r="D211" i="11"/>
  <c r="B212"/>
  <c r="C211"/>
  <c r="E211" s="1"/>
  <c r="D211" i="4"/>
  <c r="C211"/>
  <c r="E211" s="1"/>
  <c r="B212"/>
  <c r="D211" i="12"/>
  <c r="B212"/>
  <c r="C211"/>
  <c r="E211" s="1"/>
  <c r="D211" i="1"/>
  <c r="B212"/>
  <c r="C211"/>
  <c r="E211" s="1"/>
  <c r="B212" i="6"/>
  <c r="D212" s="1"/>
  <c r="C211"/>
  <c r="E211" s="1"/>
  <c r="B216" i="15"/>
  <c r="D216" s="1"/>
  <c r="C215"/>
  <c r="E215" s="1"/>
  <c r="C211" i="5"/>
  <c r="E211" s="1"/>
  <c r="B212"/>
  <c r="D212" s="1"/>
  <c r="B213" i="13"/>
  <c r="D213" s="1"/>
  <c r="C212"/>
  <c r="E212" s="1"/>
  <c r="B213" i="10"/>
  <c r="D213" s="1"/>
  <c r="C212"/>
  <c r="E212" s="1"/>
  <c r="B213" i="9"/>
  <c r="D213" s="1"/>
  <c r="C212"/>
  <c r="E212" s="1"/>
  <c r="B214" i="8"/>
  <c r="D214" s="1"/>
  <c r="C213"/>
  <c r="E213" s="1"/>
  <c r="D213" i="7" l="1"/>
  <c r="B214"/>
  <c r="C213"/>
  <c r="E213" s="1"/>
  <c r="D212" i="11"/>
  <c r="B213"/>
  <c r="C212"/>
  <c r="E212" s="1"/>
  <c r="D212" i="4"/>
  <c r="C212"/>
  <c r="E212" s="1"/>
  <c r="B213"/>
  <c r="D212" i="12"/>
  <c r="B213"/>
  <c r="C212"/>
  <c r="E212" s="1"/>
  <c r="D212" i="1"/>
  <c r="B213"/>
  <c r="C212"/>
  <c r="E212" s="1"/>
  <c r="C212" i="6"/>
  <c r="E212" s="1"/>
  <c r="B213"/>
  <c r="D213" s="1"/>
  <c r="B217" i="15"/>
  <c r="D217" s="1"/>
  <c r="C216"/>
  <c r="E216" s="1"/>
  <c r="C212" i="5"/>
  <c r="E212" s="1"/>
  <c r="B213"/>
  <c r="D213" s="1"/>
  <c r="B214" i="13"/>
  <c r="D214" s="1"/>
  <c r="C213"/>
  <c r="E213" s="1"/>
  <c r="B214" i="10"/>
  <c r="D214" s="1"/>
  <c r="C213"/>
  <c r="E213" s="1"/>
  <c r="B214" i="9"/>
  <c r="D214" s="1"/>
  <c r="C213"/>
  <c r="E213" s="1"/>
  <c r="B215" i="8"/>
  <c r="D215" s="1"/>
  <c r="C214"/>
  <c r="E214" s="1"/>
  <c r="D214" i="7" l="1"/>
  <c r="B215"/>
  <c r="C214"/>
  <c r="E214" s="1"/>
  <c r="D213" i="11"/>
  <c r="B214"/>
  <c r="C213"/>
  <c r="E213" s="1"/>
  <c r="D213" i="4"/>
  <c r="C213"/>
  <c r="E213" s="1"/>
  <c r="B214"/>
  <c r="D213" i="12"/>
  <c r="B214"/>
  <c r="C213"/>
  <c r="E213" s="1"/>
  <c r="D213" i="1"/>
  <c r="B214"/>
  <c r="C213"/>
  <c r="E213" s="1"/>
  <c r="C213" i="6"/>
  <c r="E213" s="1"/>
  <c r="B214"/>
  <c r="D214" s="1"/>
  <c r="B218" i="15"/>
  <c r="D218" s="1"/>
  <c r="C217"/>
  <c r="E217" s="1"/>
  <c r="C213" i="5"/>
  <c r="E213" s="1"/>
  <c r="B214"/>
  <c r="D214" s="1"/>
  <c r="B215" i="13"/>
  <c r="D215" s="1"/>
  <c r="C214"/>
  <c r="E214" s="1"/>
  <c r="B215" i="10"/>
  <c r="D215" s="1"/>
  <c r="C214"/>
  <c r="E214" s="1"/>
  <c r="B215" i="9"/>
  <c r="D215" s="1"/>
  <c r="C214"/>
  <c r="E214" s="1"/>
  <c r="B216" i="8"/>
  <c r="D216" s="1"/>
  <c r="C215"/>
  <c r="E215" s="1"/>
  <c r="D215" i="7" l="1"/>
  <c r="B216"/>
  <c r="C215"/>
  <c r="E215" s="1"/>
  <c r="D214" i="11"/>
  <c r="B215"/>
  <c r="C214"/>
  <c r="E214" s="1"/>
  <c r="D214" i="4"/>
  <c r="C214"/>
  <c r="E214" s="1"/>
  <c r="B215"/>
  <c r="D214" i="12"/>
  <c r="B215"/>
  <c r="C214"/>
  <c r="E214" s="1"/>
  <c r="D214" i="1"/>
  <c r="B215"/>
  <c r="C214"/>
  <c r="E214" s="1"/>
  <c r="C214" i="6"/>
  <c r="E214" s="1"/>
  <c r="B215"/>
  <c r="D215" s="1"/>
  <c r="B219" i="15"/>
  <c r="D219" s="1"/>
  <c r="C218"/>
  <c r="E218" s="1"/>
  <c r="C214" i="5"/>
  <c r="E214" s="1"/>
  <c r="B215"/>
  <c r="D215" s="1"/>
  <c r="B216" i="13"/>
  <c r="D216" s="1"/>
  <c r="C215"/>
  <c r="E215" s="1"/>
  <c r="B216" i="10"/>
  <c r="D216" s="1"/>
  <c r="C215"/>
  <c r="E215" s="1"/>
  <c r="B216" i="9"/>
  <c r="D216" s="1"/>
  <c r="C215"/>
  <c r="E215" s="1"/>
  <c r="B217" i="8"/>
  <c r="D217" s="1"/>
  <c r="C216"/>
  <c r="E216" s="1"/>
  <c r="D216" i="7" l="1"/>
  <c r="B217"/>
  <c r="C216"/>
  <c r="E216" s="1"/>
  <c r="D215" i="11"/>
  <c r="B216"/>
  <c r="C215"/>
  <c r="E215" s="1"/>
  <c r="D215" i="4"/>
  <c r="C215"/>
  <c r="E215" s="1"/>
  <c r="B216"/>
  <c r="D215" i="12"/>
  <c r="B216"/>
  <c r="C215"/>
  <c r="E215" s="1"/>
  <c r="D215" i="1"/>
  <c r="B216"/>
  <c r="C215"/>
  <c r="E215" s="1"/>
  <c r="C215" i="6"/>
  <c r="E215" s="1"/>
  <c r="B216"/>
  <c r="D216" s="1"/>
  <c r="B220" i="15"/>
  <c r="D220" s="1"/>
  <c r="C219"/>
  <c r="E219" s="1"/>
  <c r="B216" i="5"/>
  <c r="D216" s="1"/>
  <c r="C215"/>
  <c r="E215" s="1"/>
  <c r="B217" i="13"/>
  <c r="D217" s="1"/>
  <c r="C216"/>
  <c r="E216" s="1"/>
  <c r="B217" i="10"/>
  <c r="D217" s="1"/>
  <c r="C216"/>
  <c r="E216" s="1"/>
  <c r="B217" i="9"/>
  <c r="D217" s="1"/>
  <c r="C216"/>
  <c r="E216" s="1"/>
  <c r="B218" i="8"/>
  <c r="D218" s="1"/>
  <c r="C217"/>
  <c r="E217" s="1"/>
  <c r="D217" i="7" l="1"/>
  <c r="B218"/>
  <c r="C217"/>
  <c r="E217" s="1"/>
  <c r="D216" i="11"/>
  <c r="B217"/>
  <c r="C216"/>
  <c r="E216" s="1"/>
  <c r="D216" i="4"/>
  <c r="C216"/>
  <c r="E216" s="1"/>
  <c r="B217"/>
  <c r="D216" i="12"/>
  <c r="B217"/>
  <c r="C216"/>
  <c r="E216" s="1"/>
  <c r="D216" i="1"/>
  <c r="B217"/>
  <c r="C216"/>
  <c r="E216" s="1"/>
  <c r="C216" i="6"/>
  <c r="E216" s="1"/>
  <c r="B217"/>
  <c r="D217" s="1"/>
  <c r="B221" i="15"/>
  <c r="D221" s="1"/>
  <c r="C220"/>
  <c r="E220" s="1"/>
  <c r="C216" i="5"/>
  <c r="E216" s="1"/>
  <c r="B217"/>
  <c r="D217" s="1"/>
  <c r="B218" i="13"/>
  <c r="D218" s="1"/>
  <c r="C217"/>
  <c r="E217" s="1"/>
  <c r="B218" i="10"/>
  <c r="D218" s="1"/>
  <c r="C217"/>
  <c r="E217" s="1"/>
  <c r="B218" i="9"/>
  <c r="D218" s="1"/>
  <c r="C217"/>
  <c r="E217" s="1"/>
  <c r="B219" i="8"/>
  <c r="D219" s="1"/>
  <c r="C218"/>
  <c r="E218" s="1"/>
  <c r="D218" i="7" l="1"/>
  <c r="B219"/>
  <c r="C218"/>
  <c r="E218" s="1"/>
  <c r="D217" i="11"/>
  <c r="B218"/>
  <c r="C217"/>
  <c r="E217" s="1"/>
  <c r="D217" i="4"/>
  <c r="C217"/>
  <c r="E217" s="1"/>
  <c r="B218"/>
  <c r="D217" i="12"/>
  <c r="B218"/>
  <c r="C217"/>
  <c r="E217" s="1"/>
  <c r="D217" i="1"/>
  <c r="B218"/>
  <c r="C217"/>
  <c r="E217" s="1"/>
  <c r="C217" i="6"/>
  <c r="E217" s="1"/>
  <c r="B218"/>
  <c r="D218" s="1"/>
  <c r="B222" i="15"/>
  <c r="D222" s="1"/>
  <c r="C221"/>
  <c r="E221" s="1"/>
  <c r="C217" i="5"/>
  <c r="E217" s="1"/>
  <c r="B218"/>
  <c r="D218" s="1"/>
  <c r="B219" i="13"/>
  <c r="D219" s="1"/>
  <c r="C218"/>
  <c r="E218" s="1"/>
  <c r="B219" i="10"/>
  <c r="D219" s="1"/>
  <c r="C218"/>
  <c r="E218" s="1"/>
  <c r="B219" i="9"/>
  <c r="D219" s="1"/>
  <c r="C218"/>
  <c r="E218" s="1"/>
  <c r="B220" i="8"/>
  <c r="D220" s="1"/>
  <c r="C219"/>
  <c r="E219" s="1"/>
  <c r="D219" i="7" l="1"/>
  <c r="B220"/>
  <c r="C219"/>
  <c r="E219" s="1"/>
  <c r="D218" i="11"/>
  <c r="B219"/>
  <c r="C218"/>
  <c r="E218" s="1"/>
  <c r="D218" i="4"/>
  <c r="C218"/>
  <c r="E218" s="1"/>
  <c r="B219"/>
  <c r="D218" i="12"/>
  <c r="B219"/>
  <c r="C218"/>
  <c r="E218" s="1"/>
  <c r="D218" i="1"/>
  <c r="B219"/>
  <c r="C218"/>
  <c r="E218" s="1"/>
  <c r="C218" i="6"/>
  <c r="E218" s="1"/>
  <c r="B219"/>
  <c r="D219" s="1"/>
  <c r="B223" i="15"/>
  <c r="D223" s="1"/>
  <c r="C222"/>
  <c r="E222" s="1"/>
  <c r="B219" i="5"/>
  <c r="D219" s="1"/>
  <c r="C218"/>
  <c r="E218" s="1"/>
  <c r="B220" i="13"/>
  <c r="D220" s="1"/>
  <c r="C219"/>
  <c r="E219" s="1"/>
  <c r="B220" i="10"/>
  <c r="D220" s="1"/>
  <c r="C219"/>
  <c r="E219" s="1"/>
  <c r="B220" i="9"/>
  <c r="D220" s="1"/>
  <c r="C219"/>
  <c r="E219" s="1"/>
  <c r="B221" i="8"/>
  <c r="D221" s="1"/>
  <c r="C220"/>
  <c r="E220" s="1"/>
  <c r="D220" i="7" l="1"/>
  <c r="B221"/>
  <c r="C220"/>
  <c r="E220" s="1"/>
  <c r="D219" i="11"/>
  <c r="B220"/>
  <c r="C219"/>
  <c r="E219" s="1"/>
  <c r="D219" i="4"/>
  <c r="C219"/>
  <c r="E219" s="1"/>
  <c r="B220"/>
  <c r="D219" i="12"/>
  <c r="B220"/>
  <c r="C219"/>
  <c r="E219" s="1"/>
  <c r="D219" i="1"/>
  <c r="B220"/>
  <c r="C219"/>
  <c r="E219" s="1"/>
  <c r="C219" i="6"/>
  <c r="E219" s="1"/>
  <c r="B220"/>
  <c r="D220" s="1"/>
  <c r="B224" i="15"/>
  <c r="D224" s="1"/>
  <c r="C223"/>
  <c r="E223" s="1"/>
  <c r="C219" i="5"/>
  <c r="E219" s="1"/>
  <c r="B220"/>
  <c r="D220" s="1"/>
  <c r="B221" i="13"/>
  <c r="D221" s="1"/>
  <c r="C220"/>
  <c r="E220" s="1"/>
  <c r="B221" i="10"/>
  <c r="D221" s="1"/>
  <c r="C220"/>
  <c r="E220" s="1"/>
  <c r="B221" i="9"/>
  <c r="D221" s="1"/>
  <c r="C220"/>
  <c r="E220" s="1"/>
  <c r="B222" i="8"/>
  <c r="D222" s="1"/>
  <c r="C221"/>
  <c r="E221" s="1"/>
  <c r="D221" i="7" l="1"/>
  <c r="B222"/>
  <c r="C221"/>
  <c r="E221" s="1"/>
  <c r="D220" i="11"/>
  <c r="B221"/>
  <c r="C220"/>
  <c r="E220" s="1"/>
  <c r="D220" i="4"/>
  <c r="C220"/>
  <c r="E220" s="1"/>
  <c r="B221"/>
  <c r="D220" i="12"/>
  <c r="B221"/>
  <c r="C220"/>
  <c r="E220" s="1"/>
  <c r="D220" i="1"/>
  <c r="B221"/>
  <c r="C220"/>
  <c r="E220" s="1"/>
  <c r="C220" i="6"/>
  <c r="E220" s="1"/>
  <c r="B221"/>
  <c r="D221" s="1"/>
  <c r="B225" i="15"/>
  <c r="D225" s="1"/>
  <c r="C224"/>
  <c r="E224" s="1"/>
  <c r="C220" i="5"/>
  <c r="E220" s="1"/>
  <c r="B221"/>
  <c r="D221" s="1"/>
  <c r="B222" i="13"/>
  <c r="D222" s="1"/>
  <c r="C221"/>
  <c r="E221" s="1"/>
  <c r="B222" i="10"/>
  <c r="D222" s="1"/>
  <c r="C221"/>
  <c r="E221" s="1"/>
  <c r="B222" i="9"/>
  <c r="D222" s="1"/>
  <c r="C221"/>
  <c r="E221" s="1"/>
  <c r="B223" i="8"/>
  <c r="D223" s="1"/>
  <c r="C222"/>
  <c r="E222" s="1"/>
  <c r="D222" i="7" l="1"/>
  <c r="B223"/>
  <c r="C222"/>
  <c r="E222" s="1"/>
  <c r="D221" i="11"/>
  <c r="B222"/>
  <c r="C221"/>
  <c r="E221" s="1"/>
  <c r="D221" i="4"/>
  <c r="C221"/>
  <c r="E221" s="1"/>
  <c r="B222"/>
  <c r="D221" i="12"/>
  <c r="B222"/>
  <c r="C221"/>
  <c r="E221" s="1"/>
  <c r="D221" i="1"/>
  <c r="B222"/>
  <c r="C221"/>
  <c r="E221" s="1"/>
  <c r="C221" i="6"/>
  <c r="E221" s="1"/>
  <c r="B222"/>
  <c r="D222" s="1"/>
  <c r="B226" i="15"/>
  <c r="D226" s="1"/>
  <c r="C225"/>
  <c r="E225" s="1"/>
  <c r="C221" i="5"/>
  <c r="E221" s="1"/>
  <c r="B222"/>
  <c r="D222" s="1"/>
  <c r="B223" i="13"/>
  <c r="D223" s="1"/>
  <c r="C222"/>
  <c r="E222" s="1"/>
  <c r="B223" i="10"/>
  <c r="D223" s="1"/>
  <c r="C222"/>
  <c r="E222" s="1"/>
  <c r="B223" i="9"/>
  <c r="D223" s="1"/>
  <c r="C222"/>
  <c r="E222" s="1"/>
  <c r="B224" i="8"/>
  <c r="D224" s="1"/>
  <c r="C223"/>
  <c r="E223" s="1"/>
  <c r="D223" i="7" l="1"/>
  <c r="B224"/>
  <c r="C223"/>
  <c r="E223" s="1"/>
  <c r="D222" i="11"/>
  <c r="B223"/>
  <c r="C222"/>
  <c r="E222" s="1"/>
  <c r="D222" i="4"/>
  <c r="C222"/>
  <c r="E222" s="1"/>
  <c r="B223"/>
  <c r="D222" i="12"/>
  <c r="B223"/>
  <c r="C222"/>
  <c r="E222" s="1"/>
  <c r="D222" i="1"/>
  <c r="B223"/>
  <c r="C222"/>
  <c r="E222" s="1"/>
  <c r="C222" i="6"/>
  <c r="E222" s="1"/>
  <c r="B223"/>
  <c r="D223" s="1"/>
  <c r="B227" i="15"/>
  <c r="D227" s="1"/>
  <c r="C226"/>
  <c r="E226" s="1"/>
  <c r="C222" i="5"/>
  <c r="E222" s="1"/>
  <c r="B223"/>
  <c r="D223" s="1"/>
  <c r="B224" i="13"/>
  <c r="D224" s="1"/>
  <c r="C223"/>
  <c r="E223" s="1"/>
  <c r="B224" i="10"/>
  <c r="D224" s="1"/>
  <c r="C223"/>
  <c r="E223" s="1"/>
  <c r="B224" i="9"/>
  <c r="D224" s="1"/>
  <c r="C223"/>
  <c r="E223" s="1"/>
  <c r="B225" i="8"/>
  <c r="D225" s="1"/>
  <c r="C224"/>
  <c r="E224" s="1"/>
  <c r="D224" i="7" l="1"/>
  <c r="B225"/>
  <c r="C224"/>
  <c r="E224" s="1"/>
  <c r="D223" i="11"/>
  <c r="B224"/>
  <c r="C223"/>
  <c r="E223" s="1"/>
  <c r="D223" i="4"/>
  <c r="C223"/>
  <c r="E223" s="1"/>
  <c r="B224"/>
  <c r="D223" i="12"/>
  <c r="B224"/>
  <c r="C223"/>
  <c r="E223" s="1"/>
  <c r="D223" i="1"/>
  <c r="B224"/>
  <c r="C223"/>
  <c r="E223" s="1"/>
  <c r="B224" i="6"/>
  <c r="D224" s="1"/>
  <c r="C223"/>
  <c r="E223" s="1"/>
  <c r="B228" i="15"/>
  <c r="D228" s="1"/>
  <c r="C227"/>
  <c r="E227" s="1"/>
  <c r="C223" i="5"/>
  <c r="E223" s="1"/>
  <c r="B224"/>
  <c r="D224" s="1"/>
  <c r="B225" i="13"/>
  <c r="D225" s="1"/>
  <c r="C224"/>
  <c r="E224" s="1"/>
  <c r="B225" i="10"/>
  <c r="D225" s="1"/>
  <c r="C224"/>
  <c r="E224" s="1"/>
  <c r="B225" i="9"/>
  <c r="D225" s="1"/>
  <c r="C224"/>
  <c r="E224" s="1"/>
  <c r="B226" i="8"/>
  <c r="D226" s="1"/>
  <c r="C225"/>
  <c r="E225" s="1"/>
  <c r="D225" i="7" l="1"/>
  <c r="B226"/>
  <c r="C225"/>
  <c r="E225" s="1"/>
  <c r="D224" i="11"/>
  <c r="B225"/>
  <c r="C224"/>
  <c r="E224" s="1"/>
  <c r="D224" i="4"/>
  <c r="C224"/>
  <c r="E224" s="1"/>
  <c r="B225"/>
  <c r="D224" i="12"/>
  <c r="B225"/>
  <c r="C224"/>
  <c r="E224" s="1"/>
  <c r="D224" i="1"/>
  <c r="B225"/>
  <c r="C224"/>
  <c r="E224" s="1"/>
  <c r="B225" i="6"/>
  <c r="D225" s="1"/>
  <c r="C224"/>
  <c r="E224" s="1"/>
  <c r="B229" i="15"/>
  <c r="D229" s="1"/>
  <c r="C228"/>
  <c r="E228" s="1"/>
  <c r="B225" i="5"/>
  <c r="D225" s="1"/>
  <c r="C224"/>
  <c r="E224" s="1"/>
  <c r="B226" i="13"/>
  <c r="D226" s="1"/>
  <c r="C225"/>
  <c r="E225" s="1"/>
  <c r="B226" i="10"/>
  <c r="D226" s="1"/>
  <c r="C225"/>
  <c r="E225" s="1"/>
  <c r="B226" i="9"/>
  <c r="D226" s="1"/>
  <c r="C225"/>
  <c r="E225" s="1"/>
  <c r="B227" i="8"/>
  <c r="D227" s="1"/>
  <c r="C226"/>
  <c r="E226" s="1"/>
  <c r="D226" i="7" l="1"/>
  <c r="B227"/>
  <c r="C226"/>
  <c r="E226" s="1"/>
  <c r="D225" i="11"/>
  <c r="B226"/>
  <c r="C225"/>
  <c r="E225" s="1"/>
  <c r="D225" i="4"/>
  <c r="C225"/>
  <c r="E225" s="1"/>
  <c r="B226"/>
  <c r="D225" i="12"/>
  <c r="B226"/>
  <c r="C225"/>
  <c r="E225" s="1"/>
  <c r="D225" i="1"/>
  <c r="B226"/>
  <c r="C225"/>
  <c r="E225" s="1"/>
  <c r="B226" i="6"/>
  <c r="D226" s="1"/>
  <c r="C225"/>
  <c r="E225" s="1"/>
  <c r="B230" i="15"/>
  <c r="D230" s="1"/>
  <c r="C229"/>
  <c r="E229" s="1"/>
  <c r="B226" i="5"/>
  <c r="D226" s="1"/>
  <c r="C225"/>
  <c r="E225" s="1"/>
  <c r="B227" i="13"/>
  <c r="D227" s="1"/>
  <c r="C226"/>
  <c r="E226" s="1"/>
  <c r="B227" i="10"/>
  <c r="D227" s="1"/>
  <c r="C226"/>
  <c r="E226" s="1"/>
  <c r="B227" i="9"/>
  <c r="D227" s="1"/>
  <c r="C226"/>
  <c r="E226" s="1"/>
  <c r="B228" i="8"/>
  <c r="D228" s="1"/>
  <c r="C227"/>
  <c r="E227" s="1"/>
  <c r="D227" i="7" l="1"/>
  <c r="B228"/>
  <c r="C227"/>
  <c r="E227" s="1"/>
  <c r="D226" i="11"/>
  <c r="B227"/>
  <c r="C226"/>
  <c r="E226" s="1"/>
  <c r="D226" i="4"/>
  <c r="C226"/>
  <c r="E226" s="1"/>
  <c r="B227"/>
  <c r="D226" i="12"/>
  <c r="B227"/>
  <c r="C226"/>
  <c r="E226" s="1"/>
  <c r="D226" i="1"/>
  <c r="B227"/>
  <c r="C226"/>
  <c r="E226" s="1"/>
  <c r="C226" i="6"/>
  <c r="E226" s="1"/>
  <c r="B227"/>
  <c r="D227" s="1"/>
  <c r="B231" i="15"/>
  <c r="D231" s="1"/>
  <c r="C230"/>
  <c r="E230" s="1"/>
  <c r="C226" i="5"/>
  <c r="E226" s="1"/>
  <c r="B227"/>
  <c r="D227" s="1"/>
  <c r="B228" i="13"/>
  <c r="D228" s="1"/>
  <c r="C227"/>
  <c r="E227" s="1"/>
  <c r="B228" i="10"/>
  <c r="D228" s="1"/>
  <c r="C227"/>
  <c r="E227" s="1"/>
  <c r="B228" i="9"/>
  <c r="D228" s="1"/>
  <c r="C227"/>
  <c r="E227" s="1"/>
  <c r="B229" i="8"/>
  <c r="D229" s="1"/>
  <c r="C228"/>
  <c r="E228" s="1"/>
  <c r="D228" i="7" l="1"/>
  <c r="B229"/>
  <c r="C228"/>
  <c r="E228" s="1"/>
  <c r="D227" i="11"/>
  <c r="B228"/>
  <c r="C227"/>
  <c r="E227" s="1"/>
  <c r="D227" i="4"/>
  <c r="C227"/>
  <c r="E227" s="1"/>
  <c r="B228"/>
  <c r="D227" i="12"/>
  <c r="B228"/>
  <c r="C227"/>
  <c r="E227" s="1"/>
  <c r="D227" i="1"/>
  <c r="B228"/>
  <c r="C227"/>
  <c r="E227" s="1"/>
  <c r="C227" i="6"/>
  <c r="E227" s="1"/>
  <c r="B228"/>
  <c r="D228" s="1"/>
  <c r="B232" i="15"/>
  <c r="D232" s="1"/>
  <c r="C231"/>
  <c r="E231" s="1"/>
  <c r="C227" i="5"/>
  <c r="E227" s="1"/>
  <c r="B228"/>
  <c r="D228" s="1"/>
  <c r="B229" i="13"/>
  <c r="D229" s="1"/>
  <c r="C228"/>
  <c r="E228" s="1"/>
  <c r="B229" i="10"/>
  <c r="D229" s="1"/>
  <c r="C228"/>
  <c r="E228" s="1"/>
  <c r="B229" i="9"/>
  <c r="D229" s="1"/>
  <c r="C228"/>
  <c r="E228" s="1"/>
  <c r="B230" i="8"/>
  <c r="D230" s="1"/>
  <c r="C229"/>
  <c r="E229" s="1"/>
  <c r="D229" i="7" l="1"/>
  <c r="B230"/>
  <c r="C229"/>
  <c r="E229" s="1"/>
  <c r="D228" i="11"/>
  <c r="B229"/>
  <c r="C228"/>
  <c r="E228" s="1"/>
  <c r="D228" i="4"/>
  <c r="C228"/>
  <c r="E228" s="1"/>
  <c r="B229"/>
  <c r="D228" i="12"/>
  <c r="B229"/>
  <c r="C228"/>
  <c r="E228" s="1"/>
  <c r="D228" i="1"/>
  <c r="B229"/>
  <c r="C228"/>
  <c r="E228" s="1"/>
  <c r="C228" i="6"/>
  <c r="E228" s="1"/>
  <c r="B229"/>
  <c r="D229" s="1"/>
  <c r="B233" i="15"/>
  <c r="D233" s="1"/>
  <c r="C232"/>
  <c r="E232" s="1"/>
  <c r="C228" i="5"/>
  <c r="E228" s="1"/>
  <c r="B229"/>
  <c r="D229" s="1"/>
  <c r="B230" i="13"/>
  <c r="D230" s="1"/>
  <c r="C229"/>
  <c r="E229" s="1"/>
  <c r="B230" i="10"/>
  <c r="D230" s="1"/>
  <c r="C229"/>
  <c r="E229" s="1"/>
  <c r="B230" i="9"/>
  <c r="D230" s="1"/>
  <c r="C229"/>
  <c r="E229" s="1"/>
  <c r="B231" i="8"/>
  <c r="D231" s="1"/>
  <c r="C230"/>
  <c r="E230" s="1"/>
  <c r="D230" i="7" l="1"/>
  <c r="B231"/>
  <c r="C230"/>
  <c r="E230" s="1"/>
  <c r="D229" i="11"/>
  <c r="B230"/>
  <c r="C229"/>
  <c r="E229" s="1"/>
  <c r="D229" i="4"/>
  <c r="C229"/>
  <c r="E229" s="1"/>
  <c r="B230"/>
  <c r="D229" i="12"/>
  <c r="B230"/>
  <c r="C229"/>
  <c r="E229" s="1"/>
  <c r="D229" i="1"/>
  <c r="B230"/>
  <c r="C229"/>
  <c r="E229" s="1"/>
  <c r="C229" i="6"/>
  <c r="E229" s="1"/>
  <c r="B230"/>
  <c r="D230" s="1"/>
  <c r="B234" i="15"/>
  <c r="D234" s="1"/>
  <c r="C233"/>
  <c r="E233" s="1"/>
  <c r="B230" i="5"/>
  <c r="D230" s="1"/>
  <c r="C229"/>
  <c r="E229" s="1"/>
  <c r="B231" i="13"/>
  <c r="D231" s="1"/>
  <c r="C230"/>
  <c r="E230" s="1"/>
  <c r="B231" i="10"/>
  <c r="D231" s="1"/>
  <c r="C230"/>
  <c r="E230" s="1"/>
  <c r="B231" i="9"/>
  <c r="D231" s="1"/>
  <c r="C230"/>
  <c r="E230" s="1"/>
  <c r="B232" i="8"/>
  <c r="D232" s="1"/>
  <c r="C231"/>
  <c r="E231" s="1"/>
  <c r="D231" i="7" l="1"/>
  <c r="B232"/>
  <c r="C231"/>
  <c r="E231" s="1"/>
  <c r="D230" i="11"/>
  <c r="B231"/>
  <c r="C230"/>
  <c r="E230" s="1"/>
  <c r="D230" i="4"/>
  <c r="C230"/>
  <c r="E230" s="1"/>
  <c r="B231"/>
  <c r="D230" i="12"/>
  <c r="B231"/>
  <c r="C230"/>
  <c r="E230" s="1"/>
  <c r="D230" i="1"/>
  <c r="B231"/>
  <c r="C230"/>
  <c r="E230" s="1"/>
  <c r="C230" i="6"/>
  <c r="E230" s="1"/>
  <c r="B231"/>
  <c r="D231" s="1"/>
  <c r="B235" i="15"/>
  <c r="D235" s="1"/>
  <c r="C234"/>
  <c r="E234" s="1"/>
  <c r="B231" i="5"/>
  <c r="D231" s="1"/>
  <c r="C230"/>
  <c r="E230" s="1"/>
  <c r="B232" i="13"/>
  <c r="D232" s="1"/>
  <c r="C231"/>
  <c r="E231" s="1"/>
  <c r="B232" i="10"/>
  <c r="D232" s="1"/>
  <c r="C231"/>
  <c r="E231" s="1"/>
  <c r="B232" i="9"/>
  <c r="D232" s="1"/>
  <c r="C231"/>
  <c r="E231" s="1"/>
  <c r="B233" i="8"/>
  <c r="D233" s="1"/>
  <c r="C232"/>
  <c r="E232" s="1"/>
  <c r="D232" i="7" l="1"/>
  <c r="B233"/>
  <c r="C232"/>
  <c r="E232" s="1"/>
  <c r="D231" i="11"/>
  <c r="B232"/>
  <c r="C231"/>
  <c r="E231" s="1"/>
  <c r="D231" i="4"/>
  <c r="C231"/>
  <c r="E231" s="1"/>
  <c r="B232"/>
  <c r="D231" i="12"/>
  <c r="B232"/>
  <c r="C231"/>
  <c r="E231" s="1"/>
  <c r="D231" i="1"/>
  <c r="B232"/>
  <c r="C231"/>
  <c r="E231" s="1"/>
  <c r="C231" i="6"/>
  <c r="E231" s="1"/>
  <c r="B232"/>
  <c r="D232" s="1"/>
  <c r="B236" i="15"/>
  <c r="D236" s="1"/>
  <c r="C235"/>
  <c r="E235" s="1"/>
  <c r="C231" i="5"/>
  <c r="E231" s="1"/>
  <c r="B232"/>
  <c r="D232" s="1"/>
  <c r="B233" i="13"/>
  <c r="D233" s="1"/>
  <c r="C232"/>
  <c r="E232" s="1"/>
  <c r="B233" i="10"/>
  <c r="D233" s="1"/>
  <c r="C232"/>
  <c r="E232" s="1"/>
  <c r="B233" i="9"/>
  <c r="D233" s="1"/>
  <c r="C232"/>
  <c r="E232" s="1"/>
  <c r="B234" i="8"/>
  <c r="D234" s="1"/>
  <c r="C233"/>
  <c r="E233" s="1"/>
  <c r="D233" i="7" l="1"/>
  <c r="B234"/>
  <c r="C233"/>
  <c r="E233" s="1"/>
  <c r="D232" i="11"/>
  <c r="B233"/>
  <c r="C232"/>
  <c r="E232" s="1"/>
  <c r="D232" i="4"/>
  <c r="C232"/>
  <c r="E232" s="1"/>
  <c r="B233"/>
  <c r="D232" i="12"/>
  <c r="B233"/>
  <c r="C232"/>
  <c r="E232" s="1"/>
  <c r="D232" i="1"/>
  <c r="B233"/>
  <c r="C232"/>
  <c r="E232" s="1"/>
  <c r="C232" i="6"/>
  <c r="E232" s="1"/>
  <c r="B233"/>
  <c r="D233" s="1"/>
  <c r="B237" i="15"/>
  <c r="D237" s="1"/>
  <c r="C236"/>
  <c r="E236" s="1"/>
  <c r="C232" i="5"/>
  <c r="E232" s="1"/>
  <c r="B233"/>
  <c r="D233" s="1"/>
  <c r="B234" i="13"/>
  <c r="D234" s="1"/>
  <c r="C233"/>
  <c r="E233" s="1"/>
  <c r="B234" i="10"/>
  <c r="D234" s="1"/>
  <c r="C233"/>
  <c r="E233" s="1"/>
  <c r="B234" i="9"/>
  <c r="D234" s="1"/>
  <c r="C233"/>
  <c r="E233" s="1"/>
  <c r="B235" i="8"/>
  <c r="D235" s="1"/>
  <c r="C234"/>
  <c r="E234" s="1"/>
  <c r="D234" i="7" l="1"/>
  <c r="C234"/>
  <c r="E234" s="1"/>
  <c r="B235"/>
  <c r="D233" i="11"/>
  <c r="B234"/>
  <c r="C233"/>
  <c r="E233" s="1"/>
  <c r="D233" i="4"/>
  <c r="C233"/>
  <c r="E233" s="1"/>
  <c r="B234"/>
  <c r="D233" i="12"/>
  <c r="B234"/>
  <c r="C233"/>
  <c r="E233" s="1"/>
  <c r="D233" i="1"/>
  <c r="C233"/>
  <c r="E233" s="1"/>
  <c r="B234"/>
  <c r="C233" i="6"/>
  <c r="E233" s="1"/>
  <c r="B234"/>
  <c r="D234" s="1"/>
  <c r="B238" i="15"/>
  <c r="D238" s="1"/>
  <c r="C237"/>
  <c r="E237" s="1"/>
  <c r="C233" i="5"/>
  <c r="E233" s="1"/>
  <c r="B234"/>
  <c r="D234" s="1"/>
  <c r="B235" i="13"/>
  <c r="D235" s="1"/>
  <c r="C234"/>
  <c r="E234" s="1"/>
  <c r="B235" i="10"/>
  <c r="D235" s="1"/>
  <c r="C234"/>
  <c r="E234" s="1"/>
  <c r="B235" i="9"/>
  <c r="D235" s="1"/>
  <c r="C234"/>
  <c r="E234" s="1"/>
  <c r="B236" i="8"/>
  <c r="D236" s="1"/>
  <c r="C235"/>
  <c r="E235" s="1"/>
  <c r="D235" i="7" l="1"/>
  <c r="B236"/>
  <c r="C235"/>
  <c r="E235" s="1"/>
  <c r="D234" i="11"/>
  <c r="B235"/>
  <c r="C234"/>
  <c r="E234" s="1"/>
  <c r="D234" i="4"/>
  <c r="C234"/>
  <c r="E234" s="1"/>
  <c r="B235"/>
  <c r="D234" i="12"/>
  <c r="B235"/>
  <c r="C234"/>
  <c r="E234" s="1"/>
  <c r="D234" i="1"/>
  <c r="B235"/>
  <c r="C234"/>
  <c r="E234" s="1"/>
  <c r="C234" i="6"/>
  <c r="E234" s="1"/>
  <c r="B235"/>
  <c r="D235" s="1"/>
  <c r="B239" i="15"/>
  <c r="D239" s="1"/>
  <c r="C238"/>
  <c r="E238" s="1"/>
  <c r="C234" i="5"/>
  <c r="E234" s="1"/>
  <c r="B235"/>
  <c r="D235" s="1"/>
  <c r="B236" i="13"/>
  <c r="D236" s="1"/>
  <c r="C235"/>
  <c r="E235" s="1"/>
  <c r="B236" i="10"/>
  <c r="D236" s="1"/>
  <c r="C235"/>
  <c r="E235" s="1"/>
  <c r="B236" i="9"/>
  <c r="D236" s="1"/>
  <c r="C235"/>
  <c r="E235" s="1"/>
  <c r="B237" i="8"/>
  <c r="D237" s="1"/>
  <c r="C236"/>
  <c r="E236" s="1"/>
  <c r="D236" i="7" l="1"/>
  <c r="B237"/>
  <c r="C236"/>
  <c r="E236" s="1"/>
  <c r="D235" i="11"/>
  <c r="B236"/>
  <c r="C235"/>
  <c r="E235" s="1"/>
  <c r="D235" i="4"/>
  <c r="C235"/>
  <c r="E235" s="1"/>
  <c r="B236"/>
  <c r="D235" i="12"/>
  <c r="B236"/>
  <c r="C235"/>
  <c r="E235" s="1"/>
  <c r="D235" i="1"/>
  <c r="B236"/>
  <c r="C235"/>
  <c r="E235" s="1"/>
  <c r="C235" i="6"/>
  <c r="E235" s="1"/>
  <c r="B236"/>
  <c r="D236" s="1"/>
  <c r="B240" i="15"/>
  <c r="D240" s="1"/>
  <c r="C239"/>
  <c r="E239" s="1"/>
  <c r="C235" i="5"/>
  <c r="E235" s="1"/>
  <c r="B236"/>
  <c r="D236" s="1"/>
  <c r="B237" i="13"/>
  <c r="D237" s="1"/>
  <c r="C236"/>
  <c r="E236" s="1"/>
  <c r="B237" i="10"/>
  <c r="D237" s="1"/>
  <c r="C236"/>
  <c r="E236" s="1"/>
  <c r="B237" i="9"/>
  <c r="D237" s="1"/>
  <c r="C236"/>
  <c r="E236" s="1"/>
  <c r="B238" i="8"/>
  <c r="D238" s="1"/>
  <c r="C237"/>
  <c r="E237" s="1"/>
  <c r="D237" i="7" l="1"/>
  <c r="B238"/>
  <c r="C237"/>
  <c r="E237" s="1"/>
  <c r="D236" i="11"/>
  <c r="B237"/>
  <c r="C236"/>
  <c r="E236" s="1"/>
  <c r="D236" i="4"/>
  <c r="C236"/>
  <c r="E236" s="1"/>
  <c r="B237"/>
  <c r="D236" i="12"/>
  <c r="B237"/>
  <c r="C236"/>
  <c r="E236" s="1"/>
  <c r="D236" i="1"/>
  <c r="B237"/>
  <c r="C236"/>
  <c r="E236" s="1"/>
  <c r="B237" i="6"/>
  <c r="D237" s="1"/>
  <c r="C236"/>
  <c r="E236" s="1"/>
  <c r="B241" i="15"/>
  <c r="D241" s="1"/>
  <c r="C240"/>
  <c r="E240" s="1"/>
  <c r="B237" i="5"/>
  <c r="D237" s="1"/>
  <c r="C236"/>
  <c r="E236" s="1"/>
  <c r="B238" i="13"/>
  <c r="D238" s="1"/>
  <c r="C237"/>
  <c r="E237" s="1"/>
  <c r="B238" i="10"/>
  <c r="D238" s="1"/>
  <c r="C237"/>
  <c r="E237" s="1"/>
  <c r="B238" i="9"/>
  <c r="D238" s="1"/>
  <c r="C237"/>
  <c r="E237" s="1"/>
  <c r="B239" i="8"/>
  <c r="D239" s="1"/>
  <c r="C238"/>
  <c r="E238" s="1"/>
  <c r="D238" i="7" l="1"/>
  <c r="B239"/>
  <c r="C238"/>
  <c r="E238" s="1"/>
  <c r="D237" i="11"/>
  <c r="B238"/>
  <c r="C237"/>
  <c r="E237" s="1"/>
  <c r="D237" i="4"/>
  <c r="C237"/>
  <c r="E237" s="1"/>
  <c r="B238"/>
  <c r="D237" i="12"/>
  <c r="B238"/>
  <c r="C237"/>
  <c r="E237" s="1"/>
  <c r="D237" i="1"/>
  <c r="B238"/>
  <c r="C237"/>
  <c r="E237" s="1"/>
  <c r="C237" i="6"/>
  <c r="E237" s="1"/>
  <c r="B238"/>
  <c r="D238" s="1"/>
  <c r="B242" i="15"/>
  <c r="D242" s="1"/>
  <c r="C241"/>
  <c r="E241" s="1"/>
  <c r="B238" i="5"/>
  <c r="D238" s="1"/>
  <c r="C237"/>
  <c r="E237" s="1"/>
  <c r="B239" i="13"/>
  <c r="D239" s="1"/>
  <c r="C238"/>
  <c r="E238" s="1"/>
  <c r="B239" i="10"/>
  <c r="D239" s="1"/>
  <c r="C238"/>
  <c r="E238" s="1"/>
  <c r="B239" i="9"/>
  <c r="D239" s="1"/>
  <c r="C238"/>
  <c r="E238" s="1"/>
  <c r="B240" i="8"/>
  <c r="D240" s="1"/>
  <c r="C239"/>
  <c r="E239" s="1"/>
  <c r="D239" i="7" l="1"/>
  <c r="B240"/>
  <c r="C239"/>
  <c r="E239" s="1"/>
  <c r="D238" i="11"/>
  <c r="B239"/>
  <c r="C238"/>
  <c r="E238" s="1"/>
  <c r="D238" i="4"/>
  <c r="C238"/>
  <c r="E238" s="1"/>
  <c r="B239"/>
  <c r="D238" i="12"/>
  <c r="B239"/>
  <c r="C238"/>
  <c r="E238" s="1"/>
  <c r="D238" i="1"/>
  <c r="B239"/>
  <c r="C238"/>
  <c r="E238" s="1"/>
  <c r="C238" i="6"/>
  <c r="E238" s="1"/>
  <c r="B239"/>
  <c r="D239" s="1"/>
  <c r="B243" i="15"/>
  <c r="D243" s="1"/>
  <c r="C242"/>
  <c r="E242" s="1"/>
  <c r="C238" i="5"/>
  <c r="E238" s="1"/>
  <c r="B239"/>
  <c r="D239" s="1"/>
  <c r="B240" i="13"/>
  <c r="D240" s="1"/>
  <c r="C239"/>
  <c r="E239" s="1"/>
  <c r="B240" i="10"/>
  <c r="D240" s="1"/>
  <c r="C239"/>
  <c r="E239" s="1"/>
  <c r="B240" i="9"/>
  <c r="D240" s="1"/>
  <c r="C239"/>
  <c r="E239" s="1"/>
  <c r="B241" i="8"/>
  <c r="D241" s="1"/>
  <c r="C240"/>
  <c r="E240" s="1"/>
  <c r="D240" i="7" l="1"/>
  <c r="B241"/>
  <c r="C240"/>
  <c r="E240" s="1"/>
  <c r="D239" i="11"/>
  <c r="B240"/>
  <c r="C239"/>
  <c r="E239" s="1"/>
  <c r="D239" i="4"/>
  <c r="C239"/>
  <c r="E239" s="1"/>
  <c r="B240"/>
  <c r="D239" i="12"/>
  <c r="B240"/>
  <c r="C239"/>
  <c r="E239" s="1"/>
  <c r="D239" i="1"/>
  <c r="B240"/>
  <c r="C239"/>
  <c r="E239" s="1"/>
  <c r="C239" i="6"/>
  <c r="E239" s="1"/>
  <c r="B240"/>
  <c r="D240" s="1"/>
  <c r="B244" i="15"/>
  <c r="D244" s="1"/>
  <c r="C243"/>
  <c r="E243" s="1"/>
  <c r="C239" i="5"/>
  <c r="E239" s="1"/>
  <c r="B240"/>
  <c r="D240" s="1"/>
  <c r="B241" i="13"/>
  <c r="D241" s="1"/>
  <c r="C240"/>
  <c r="E240" s="1"/>
  <c r="B241" i="10"/>
  <c r="D241" s="1"/>
  <c r="C240"/>
  <c r="E240" s="1"/>
  <c r="B241" i="9"/>
  <c r="D241" s="1"/>
  <c r="C240"/>
  <c r="E240" s="1"/>
  <c r="B242" i="8"/>
  <c r="D242" s="1"/>
  <c r="C241"/>
  <c r="E241" s="1"/>
  <c r="D241" i="7" l="1"/>
  <c r="B242"/>
  <c r="C241"/>
  <c r="E241" s="1"/>
  <c r="D240" i="11"/>
  <c r="B241"/>
  <c r="C240"/>
  <c r="E240" s="1"/>
  <c r="D240" i="4"/>
  <c r="C240"/>
  <c r="E240" s="1"/>
  <c r="B241"/>
  <c r="D240" i="12"/>
  <c r="B241"/>
  <c r="C240"/>
  <c r="E240" s="1"/>
  <c r="D240" i="1"/>
  <c r="B241"/>
  <c r="C240"/>
  <c r="E240" s="1"/>
  <c r="C240" i="6"/>
  <c r="E240" s="1"/>
  <c r="B241"/>
  <c r="D241" s="1"/>
  <c r="F35" i="15"/>
  <c r="F36" s="1"/>
  <c r="B245"/>
  <c r="D245" s="1"/>
  <c r="C240" i="5"/>
  <c r="E240" s="1"/>
  <c r="B241"/>
  <c r="D241" s="1"/>
  <c r="B242" i="13"/>
  <c r="D242" s="1"/>
  <c r="C241"/>
  <c r="E241" s="1"/>
  <c r="B242" i="10"/>
  <c r="D242" s="1"/>
  <c r="C241"/>
  <c r="E241" s="1"/>
  <c r="B242" i="9"/>
  <c r="D242" s="1"/>
  <c r="C241"/>
  <c r="E241" s="1"/>
  <c r="B243" i="8"/>
  <c r="D243" s="1"/>
  <c r="C242"/>
  <c r="E242" s="1"/>
  <c r="D242" i="7" l="1"/>
  <c r="B243"/>
  <c r="C242"/>
  <c r="E242" s="1"/>
  <c r="D241" i="11"/>
  <c r="B242"/>
  <c r="C241"/>
  <c r="E241" s="1"/>
  <c r="D241" i="4"/>
  <c r="C241"/>
  <c r="E241" s="1"/>
  <c r="B242"/>
  <c r="D241" i="12"/>
  <c r="B242"/>
  <c r="C241"/>
  <c r="E241" s="1"/>
  <c r="D241" i="1"/>
  <c r="B242"/>
  <c r="C241"/>
  <c r="E241" s="1"/>
  <c r="C241" i="6"/>
  <c r="E241" s="1"/>
  <c r="B242"/>
  <c r="D242" s="1"/>
  <c r="B246" i="15"/>
  <c r="C245"/>
  <c r="E245" s="1"/>
  <c r="C244"/>
  <c r="E244" s="1"/>
  <c r="C241" i="5"/>
  <c r="E241" s="1"/>
  <c r="B242"/>
  <c r="D242" s="1"/>
  <c r="B243" i="13"/>
  <c r="D243" s="1"/>
  <c r="C242"/>
  <c r="E242" s="1"/>
  <c r="B243" i="10"/>
  <c r="D243" s="1"/>
  <c r="C242"/>
  <c r="E242" s="1"/>
  <c r="B243" i="9"/>
  <c r="D243" s="1"/>
  <c r="C242"/>
  <c r="E242" s="1"/>
  <c r="B244" i="8"/>
  <c r="D244" s="1"/>
  <c r="C243"/>
  <c r="E243" s="1"/>
  <c r="D243" i="7" l="1"/>
  <c r="B244"/>
  <c r="C243"/>
  <c r="D242" i="11"/>
  <c r="B243"/>
  <c r="C242"/>
  <c r="E242" s="1"/>
  <c r="D242" i="4"/>
  <c r="C242"/>
  <c r="E242" s="1"/>
  <c r="B243"/>
  <c r="C246" i="15"/>
  <c r="E246" s="1"/>
  <c r="D246"/>
  <c r="D242" i="12"/>
  <c r="B243"/>
  <c r="C242"/>
  <c r="E242" s="1"/>
  <c r="D242" i="1"/>
  <c r="B243"/>
  <c r="C242"/>
  <c r="E242" s="1"/>
  <c r="C242" i="6"/>
  <c r="E242" s="1"/>
  <c r="B243"/>
  <c r="D243" s="1"/>
  <c r="B247" i="15"/>
  <c r="D247" s="1"/>
  <c r="C242" i="5"/>
  <c r="E242" s="1"/>
  <c r="B243"/>
  <c r="D243" s="1"/>
  <c r="B244" i="13"/>
  <c r="D244" s="1"/>
  <c r="C243"/>
  <c r="E243" s="1"/>
  <c r="B244" i="10"/>
  <c r="D244" s="1"/>
  <c r="C243"/>
  <c r="E243" s="1"/>
  <c r="B244" i="9"/>
  <c r="D244" s="1"/>
  <c r="C243"/>
  <c r="E243" s="1"/>
  <c r="F35" i="8"/>
  <c r="F36" s="1"/>
  <c r="B245"/>
  <c r="D245" s="1"/>
  <c r="E243" i="7" l="1"/>
  <c r="F35"/>
  <c r="F36" s="1"/>
  <c r="D244"/>
  <c r="B245"/>
  <c r="D243" i="11"/>
  <c r="B244"/>
  <c r="C243"/>
  <c r="D243" i="4"/>
  <c r="B244"/>
  <c r="C243"/>
  <c r="D243" i="12"/>
  <c r="B244"/>
  <c r="C243"/>
  <c r="D243" i="1"/>
  <c r="B244"/>
  <c r="C243"/>
  <c r="B244" i="6"/>
  <c r="D244" s="1"/>
  <c r="C243"/>
  <c r="E243" s="1"/>
  <c r="B248" i="15"/>
  <c r="D248" s="1"/>
  <c r="C247"/>
  <c r="E247" s="1"/>
  <c r="C243" i="5"/>
  <c r="E243" s="1"/>
  <c r="B244"/>
  <c r="D244" s="1"/>
  <c r="F35" i="13"/>
  <c r="F36" s="1"/>
  <c r="B245"/>
  <c r="D245" s="1"/>
  <c r="F35" i="10"/>
  <c r="F36" s="1"/>
  <c r="B245"/>
  <c r="D245" s="1"/>
  <c r="F35" i="9"/>
  <c r="F36" s="1"/>
  <c r="B245"/>
  <c r="D245" s="1"/>
  <c r="B246" i="8"/>
  <c r="C245"/>
  <c r="E245" s="1"/>
  <c r="C244"/>
  <c r="E244" s="1"/>
  <c r="C246" l="1"/>
  <c r="E246" s="1"/>
  <c r="D246"/>
  <c r="C244" i="7"/>
  <c r="E244" s="1"/>
  <c r="C245"/>
  <c r="E245" s="1"/>
  <c r="D245"/>
  <c r="B246"/>
  <c r="D244" i="11"/>
  <c r="B245"/>
  <c r="E243"/>
  <c r="F35"/>
  <c r="F36" s="1"/>
  <c r="D244" i="4"/>
  <c r="B245"/>
  <c r="E243"/>
  <c r="F35"/>
  <c r="F36" s="1"/>
  <c r="E243" i="12"/>
  <c r="F35"/>
  <c r="F36" s="1"/>
  <c r="D244"/>
  <c r="B245"/>
  <c r="D244" i="1"/>
  <c r="B245"/>
  <c r="E243"/>
  <c r="F35"/>
  <c r="F36" s="1"/>
  <c r="F35" i="6"/>
  <c r="F36" s="1"/>
  <c r="B245"/>
  <c r="D245" s="1"/>
  <c r="B249" i="15"/>
  <c r="D249" s="1"/>
  <c r="C248"/>
  <c r="E248" s="1"/>
  <c r="B245" i="5"/>
  <c r="D245" s="1"/>
  <c r="F35"/>
  <c r="F36" s="1"/>
  <c r="B246" i="13"/>
  <c r="C244"/>
  <c r="E244" s="1"/>
  <c r="C245"/>
  <c r="E245" s="1"/>
  <c r="B246" i="10"/>
  <c r="C245"/>
  <c r="E245" s="1"/>
  <c r="C244"/>
  <c r="E244" s="1"/>
  <c r="B246" i="9"/>
  <c r="D246" s="1"/>
  <c r="C244"/>
  <c r="E244" s="1"/>
  <c r="C245"/>
  <c r="E245" s="1"/>
  <c r="B247" i="8"/>
  <c r="D247" s="1"/>
  <c r="C246" i="7" l="1"/>
  <c r="E246" s="1"/>
  <c r="D246"/>
  <c r="B247"/>
  <c r="D245" i="11"/>
  <c r="B246"/>
  <c r="C246"/>
  <c r="E246" s="1"/>
  <c r="C245"/>
  <c r="E245" s="1"/>
  <c r="C244"/>
  <c r="E244" s="1"/>
  <c r="C246" i="9"/>
  <c r="E246" s="1"/>
  <c r="C246" i="10"/>
  <c r="E246" s="1"/>
  <c r="D246"/>
  <c r="C244" i="4"/>
  <c r="E244" s="1"/>
  <c r="C245"/>
  <c r="E245" s="1"/>
  <c r="D245"/>
  <c r="B246"/>
  <c r="C246" i="13"/>
  <c r="E246" s="1"/>
  <c r="D246"/>
  <c r="D245" i="12"/>
  <c r="B246"/>
  <c r="C244"/>
  <c r="E244" s="1"/>
  <c r="C245"/>
  <c r="E245" s="1"/>
  <c r="D245" i="1"/>
  <c r="B246"/>
  <c r="C244"/>
  <c r="E244" s="1"/>
  <c r="C245"/>
  <c r="E245" s="1"/>
  <c r="B246" i="6"/>
  <c r="D246" s="1"/>
  <c r="C244"/>
  <c r="E244" s="1"/>
  <c r="C245"/>
  <c r="E245" s="1"/>
  <c r="B250" i="15"/>
  <c r="D250" s="1"/>
  <c r="C249"/>
  <c r="E249" s="1"/>
  <c r="C245" i="5"/>
  <c r="E245" s="1"/>
  <c r="C244"/>
  <c r="E244" s="1"/>
  <c r="B246"/>
  <c r="B247" i="13"/>
  <c r="D247" s="1"/>
  <c r="B247" i="10"/>
  <c r="D247" s="1"/>
  <c r="B247" i="9"/>
  <c r="D247" s="1"/>
  <c r="B248" i="8"/>
  <c r="D248" s="1"/>
  <c r="C247"/>
  <c r="E247" s="1"/>
  <c r="D247" i="7" l="1"/>
  <c r="B248"/>
  <c r="C247"/>
  <c r="E247" s="1"/>
  <c r="C246" i="5"/>
  <c r="E246" s="1"/>
  <c r="D246"/>
  <c r="D246" i="11"/>
  <c r="B247"/>
  <c r="C246" i="4"/>
  <c r="E246" s="1"/>
  <c r="D246"/>
  <c r="B247"/>
  <c r="C246" i="12"/>
  <c r="E246" s="1"/>
  <c r="D246"/>
  <c r="B247"/>
  <c r="D246" i="1"/>
  <c r="B247"/>
  <c r="C246"/>
  <c r="E246" s="1"/>
  <c r="B247" i="6"/>
  <c r="D247" s="1"/>
  <c r="C246"/>
  <c r="E246" s="1"/>
  <c r="B251" i="15"/>
  <c r="D251" s="1"/>
  <c r="C250"/>
  <c r="E250" s="1"/>
  <c r="B247" i="5"/>
  <c r="D247" s="1"/>
  <c r="B248" i="13"/>
  <c r="D248" s="1"/>
  <c r="C247"/>
  <c r="E247" s="1"/>
  <c r="B248" i="10"/>
  <c r="D248" s="1"/>
  <c r="C247"/>
  <c r="E247" s="1"/>
  <c r="B248" i="9"/>
  <c r="D248" s="1"/>
  <c r="C247"/>
  <c r="E247" s="1"/>
  <c r="B249" i="8"/>
  <c r="D249" s="1"/>
  <c r="C248"/>
  <c r="E248" s="1"/>
  <c r="D248" i="7" l="1"/>
  <c r="B249"/>
  <c r="C248"/>
  <c r="E248" s="1"/>
  <c r="D247" i="11"/>
  <c r="B248"/>
  <c r="C247"/>
  <c r="E247" s="1"/>
  <c r="D247" i="4"/>
  <c r="C247"/>
  <c r="E247" s="1"/>
  <c r="B248"/>
  <c r="D247" i="12"/>
  <c r="B248"/>
  <c r="C247"/>
  <c r="E247" s="1"/>
  <c r="D247" i="1"/>
  <c r="B248"/>
  <c r="C247"/>
  <c r="E247" s="1"/>
  <c r="C247" i="6"/>
  <c r="E247" s="1"/>
  <c r="B248"/>
  <c r="D248" s="1"/>
  <c r="B252" i="15"/>
  <c r="D252" s="1"/>
  <c r="C251"/>
  <c r="E251" s="1"/>
  <c r="B248" i="5"/>
  <c r="D248" s="1"/>
  <c r="C247"/>
  <c r="E247" s="1"/>
  <c r="B249" i="13"/>
  <c r="D249" s="1"/>
  <c r="C248"/>
  <c r="E248" s="1"/>
  <c r="B249" i="10"/>
  <c r="D249" s="1"/>
  <c r="C248"/>
  <c r="E248" s="1"/>
  <c r="B249" i="9"/>
  <c r="D249" s="1"/>
  <c r="C248"/>
  <c r="E248" s="1"/>
  <c r="B250" i="8"/>
  <c r="D250" s="1"/>
  <c r="C249"/>
  <c r="E249" s="1"/>
  <c r="D249" i="7" l="1"/>
  <c r="B250"/>
  <c r="C249"/>
  <c r="E249" s="1"/>
  <c r="D248" i="11"/>
  <c r="B249"/>
  <c r="C248"/>
  <c r="E248" s="1"/>
  <c r="D248" i="4"/>
  <c r="B249"/>
  <c r="C248"/>
  <c r="E248" s="1"/>
  <c r="D248" i="12"/>
  <c r="B249"/>
  <c r="C248"/>
  <c r="E248" s="1"/>
  <c r="D248" i="1"/>
  <c r="B249"/>
  <c r="C248"/>
  <c r="E248" s="1"/>
  <c r="B249" i="6"/>
  <c r="D249" s="1"/>
  <c r="C248"/>
  <c r="E248" s="1"/>
  <c r="B253" i="15"/>
  <c r="D253" s="1"/>
  <c r="C252"/>
  <c r="E252" s="1"/>
  <c r="B249" i="5"/>
  <c r="D249" s="1"/>
  <c r="C248"/>
  <c r="E248" s="1"/>
  <c r="B250" i="13"/>
  <c r="D250" s="1"/>
  <c r="C249"/>
  <c r="E249" s="1"/>
  <c r="B250" i="10"/>
  <c r="D250" s="1"/>
  <c r="C249"/>
  <c r="E249" s="1"/>
  <c r="B250" i="9"/>
  <c r="D250" s="1"/>
  <c r="C249"/>
  <c r="E249" s="1"/>
  <c r="B251" i="8"/>
  <c r="D251" s="1"/>
  <c r="C250"/>
  <c r="E250" s="1"/>
  <c r="D250" i="7" l="1"/>
  <c r="B251"/>
  <c r="C250"/>
  <c r="E250" s="1"/>
  <c r="D249" i="11"/>
  <c r="B250"/>
  <c r="C249"/>
  <c r="E249" s="1"/>
  <c r="D249" i="4"/>
  <c r="C249"/>
  <c r="E249" s="1"/>
  <c r="B250"/>
  <c r="D249" i="12"/>
  <c r="B250"/>
  <c r="C249"/>
  <c r="E249" s="1"/>
  <c r="D249" i="1"/>
  <c r="B250"/>
  <c r="C249"/>
  <c r="E249" s="1"/>
  <c r="B250" i="6"/>
  <c r="D250" s="1"/>
  <c r="C249"/>
  <c r="E249" s="1"/>
  <c r="B254" i="15"/>
  <c r="D254" s="1"/>
  <c r="C253"/>
  <c r="E253" s="1"/>
  <c r="C249" i="5"/>
  <c r="E249" s="1"/>
  <c r="B250"/>
  <c r="D250" s="1"/>
  <c r="B251" i="13"/>
  <c r="D251" s="1"/>
  <c r="C250"/>
  <c r="E250" s="1"/>
  <c r="B251" i="10"/>
  <c r="D251" s="1"/>
  <c r="C250"/>
  <c r="E250" s="1"/>
  <c r="B251" i="9"/>
  <c r="D251" s="1"/>
  <c r="C250"/>
  <c r="E250" s="1"/>
  <c r="B252" i="8"/>
  <c r="D252" s="1"/>
  <c r="C251"/>
  <c r="E251" s="1"/>
  <c r="D251" i="7" l="1"/>
  <c r="B252"/>
  <c r="C251"/>
  <c r="E251" s="1"/>
  <c r="D250" i="11"/>
  <c r="B251"/>
  <c r="C250"/>
  <c r="E250" s="1"/>
  <c r="D250" i="4"/>
  <c r="C250"/>
  <c r="E250" s="1"/>
  <c r="B251"/>
  <c r="D250" i="12"/>
  <c r="B251"/>
  <c r="C250"/>
  <c r="E250" s="1"/>
  <c r="D250" i="1"/>
  <c r="B251"/>
  <c r="C250"/>
  <c r="E250" s="1"/>
  <c r="C250" i="6"/>
  <c r="E250" s="1"/>
  <c r="B251"/>
  <c r="D251" s="1"/>
  <c r="B255" i="15"/>
  <c r="D255" s="1"/>
  <c r="C254"/>
  <c r="E254" s="1"/>
  <c r="C250" i="5"/>
  <c r="E250" s="1"/>
  <c r="B251"/>
  <c r="D251" s="1"/>
  <c r="B252" i="13"/>
  <c r="D252" s="1"/>
  <c r="C251"/>
  <c r="E251" s="1"/>
  <c r="B252" i="10"/>
  <c r="D252" s="1"/>
  <c r="C251"/>
  <c r="E251" s="1"/>
  <c r="B252" i="9"/>
  <c r="D252" s="1"/>
  <c r="C251"/>
  <c r="E251" s="1"/>
  <c r="B253" i="8"/>
  <c r="D253" s="1"/>
  <c r="C252"/>
  <c r="E252" s="1"/>
  <c r="D252" i="7" l="1"/>
  <c r="B253"/>
  <c r="C252"/>
  <c r="E252" s="1"/>
  <c r="D251" i="11"/>
  <c r="B252"/>
  <c r="C251"/>
  <c r="E251" s="1"/>
  <c r="D251" i="4"/>
  <c r="C251"/>
  <c r="E251" s="1"/>
  <c r="B252"/>
  <c r="D251" i="12"/>
  <c r="B252"/>
  <c r="C251"/>
  <c r="E251" s="1"/>
  <c r="D251" i="1"/>
  <c r="B252"/>
  <c r="C251"/>
  <c r="E251" s="1"/>
  <c r="C251" i="6"/>
  <c r="E251" s="1"/>
  <c r="B252"/>
  <c r="D252" s="1"/>
  <c r="B256" i="15"/>
  <c r="D256" s="1"/>
  <c r="C255"/>
  <c r="E255" s="1"/>
  <c r="C251" i="5"/>
  <c r="E251" s="1"/>
  <c r="B252"/>
  <c r="D252" s="1"/>
  <c r="B253" i="13"/>
  <c r="D253" s="1"/>
  <c r="C252"/>
  <c r="E252" s="1"/>
  <c r="B253" i="10"/>
  <c r="D253" s="1"/>
  <c r="C252"/>
  <c r="E252" s="1"/>
  <c r="B253" i="9"/>
  <c r="D253" s="1"/>
  <c r="C252"/>
  <c r="E252" s="1"/>
  <c r="B254" i="8"/>
  <c r="D254" s="1"/>
  <c r="C253"/>
  <c r="E253" s="1"/>
  <c r="D253" i="7" l="1"/>
  <c r="B254"/>
  <c r="C253"/>
  <c r="E253" s="1"/>
  <c r="D252" i="11"/>
  <c r="B253"/>
  <c r="C252"/>
  <c r="E252" s="1"/>
  <c r="D252" i="4"/>
  <c r="C252"/>
  <c r="E252" s="1"/>
  <c r="B253"/>
  <c r="D252" i="12"/>
  <c r="B253"/>
  <c r="C252"/>
  <c r="E252" s="1"/>
  <c r="D252" i="1"/>
  <c r="B253"/>
  <c r="C252"/>
  <c r="E252" s="1"/>
  <c r="C252" i="6"/>
  <c r="E252" s="1"/>
  <c r="B253"/>
  <c r="D253" s="1"/>
  <c r="B257" i="15"/>
  <c r="D257" s="1"/>
  <c r="C256"/>
  <c r="E256" s="1"/>
  <c r="C252" i="5"/>
  <c r="E252" s="1"/>
  <c r="B253"/>
  <c r="D253" s="1"/>
  <c r="B254" i="13"/>
  <c r="D254" s="1"/>
  <c r="C253"/>
  <c r="E253" s="1"/>
  <c r="B254" i="10"/>
  <c r="D254" s="1"/>
  <c r="C253"/>
  <c r="E253" s="1"/>
  <c r="B254" i="9"/>
  <c r="D254" s="1"/>
  <c r="C253"/>
  <c r="E253" s="1"/>
  <c r="B255" i="8"/>
  <c r="D255" s="1"/>
  <c r="C254"/>
  <c r="E254" s="1"/>
  <c r="D254" i="7" l="1"/>
  <c r="B255"/>
  <c r="C254"/>
  <c r="E254" s="1"/>
  <c r="D253" i="11"/>
  <c r="B254"/>
  <c r="C253"/>
  <c r="E253" s="1"/>
  <c r="D253" i="4"/>
  <c r="C253"/>
  <c r="E253" s="1"/>
  <c r="B254"/>
  <c r="D253" i="12"/>
  <c r="B254"/>
  <c r="C253"/>
  <c r="E253" s="1"/>
  <c r="D253" i="1"/>
  <c r="B254"/>
  <c r="C253"/>
  <c r="E253" s="1"/>
  <c r="C253" i="6"/>
  <c r="E253" s="1"/>
  <c r="B254"/>
  <c r="D254" s="1"/>
  <c r="B258" i="15"/>
  <c r="D258" s="1"/>
  <c r="C257"/>
  <c r="E257" s="1"/>
  <c r="B254" i="5"/>
  <c r="D254" s="1"/>
  <c r="C253"/>
  <c r="E253" s="1"/>
  <c r="B255" i="13"/>
  <c r="D255" s="1"/>
  <c r="C254"/>
  <c r="E254" s="1"/>
  <c r="B255" i="10"/>
  <c r="D255" s="1"/>
  <c r="C254"/>
  <c r="E254" s="1"/>
  <c r="B255" i="9"/>
  <c r="D255" s="1"/>
  <c r="C254"/>
  <c r="E254" s="1"/>
  <c r="B256" i="8"/>
  <c r="D256" s="1"/>
  <c r="C255"/>
  <c r="E255" s="1"/>
  <c r="D255" i="7" l="1"/>
  <c r="B256"/>
  <c r="C255"/>
  <c r="E255" s="1"/>
  <c r="D254" i="11"/>
  <c r="B255"/>
  <c r="C254"/>
  <c r="E254" s="1"/>
  <c r="D254" i="4"/>
  <c r="C254"/>
  <c r="E254" s="1"/>
  <c r="B255"/>
  <c r="D254" i="12"/>
  <c r="B255"/>
  <c r="C254"/>
  <c r="E254" s="1"/>
  <c r="D254" i="1"/>
  <c r="B255"/>
  <c r="C254"/>
  <c r="E254" s="1"/>
  <c r="C254" i="6"/>
  <c r="E254" s="1"/>
  <c r="B255"/>
  <c r="D255" s="1"/>
  <c r="B259" i="15"/>
  <c r="D259" s="1"/>
  <c r="C258"/>
  <c r="E258" s="1"/>
  <c r="C254" i="5"/>
  <c r="E254" s="1"/>
  <c r="B255"/>
  <c r="D255" s="1"/>
  <c r="B256" i="13"/>
  <c r="D256" s="1"/>
  <c r="C255"/>
  <c r="E255" s="1"/>
  <c r="B256" i="10"/>
  <c r="D256" s="1"/>
  <c r="C255"/>
  <c r="E255" s="1"/>
  <c r="B256" i="9"/>
  <c r="D256" s="1"/>
  <c r="C255"/>
  <c r="E255" s="1"/>
  <c r="B257" i="8"/>
  <c r="D257" s="1"/>
  <c r="C256"/>
  <c r="E256" s="1"/>
  <c r="D256" i="7" l="1"/>
  <c r="B257"/>
  <c r="C256"/>
  <c r="E256" s="1"/>
  <c r="D255" i="11"/>
  <c r="B256"/>
  <c r="C255"/>
  <c r="E255" s="1"/>
  <c r="D255" i="4"/>
  <c r="C255"/>
  <c r="E255" s="1"/>
  <c r="B256"/>
  <c r="D255" i="12"/>
  <c r="B256"/>
  <c r="C255"/>
  <c r="E255" s="1"/>
  <c r="D255" i="1"/>
  <c r="B256"/>
  <c r="C255"/>
  <c r="E255" s="1"/>
  <c r="C255" i="6"/>
  <c r="E255" s="1"/>
  <c r="B256"/>
  <c r="D256" s="1"/>
  <c r="B260" i="15"/>
  <c r="D260" s="1"/>
  <c r="C259"/>
  <c r="E259" s="1"/>
  <c r="C255" i="5"/>
  <c r="E255" s="1"/>
  <c r="B256"/>
  <c r="D256" s="1"/>
  <c r="B257" i="13"/>
  <c r="D257" s="1"/>
  <c r="C256"/>
  <c r="E256" s="1"/>
  <c r="B257" i="10"/>
  <c r="D257" s="1"/>
  <c r="C256"/>
  <c r="E256" s="1"/>
  <c r="B257" i="9"/>
  <c r="D257" s="1"/>
  <c r="C256"/>
  <c r="E256" s="1"/>
  <c r="B258" i="8"/>
  <c r="D258" s="1"/>
  <c r="C257"/>
  <c r="E257" s="1"/>
  <c r="D257" i="7" l="1"/>
  <c r="B258"/>
  <c r="C257"/>
  <c r="E257" s="1"/>
  <c r="D256" i="11"/>
  <c r="B257"/>
  <c r="C256"/>
  <c r="E256" s="1"/>
  <c r="D256" i="4"/>
  <c r="C256"/>
  <c r="E256" s="1"/>
  <c r="B257"/>
  <c r="D256" i="12"/>
  <c r="B257"/>
  <c r="C256"/>
  <c r="E256" s="1"/>
  <c r="D256" i="1"/>
  <c r="B257"/>
  <c r="C256"/>
  <c r="E256" s="1"/>
  <c r="C256" i="6"/>
  <c r="E256" s="1"/>
  <c r="B257"/>
  <c r="D257" s="1"/>
  <c r="B261" i="15"/>
  <c r="D261" s="1"/>
  <c r="C260"/>
  <c r="E260" s="1"/>
  <c r="C256" i="5"/>
  <c r="E256" s="1"/>
  <c r="B257"/>
  <c r="D257" s="1"/>
  <c r="B258" i="13"/>
  <c r="D258" s="1"/>
  <c r="C257"/>
  <c r="E257" s="1"/>
  <c r="B258" i="10"/>
  <c r="D258" s="1"/>
  <c r="C257"/>
  <c r="E257" s="1"/>
  <c r="B258" i="9"/>
  <c r="D258" s="1"/>
  <c r="C257"/>
  <c r="E257" s="1"/>
  <c r="B259" i="8"/>
  <c r="D259" s="1"/>
  <c r="C258"/>
  <c r="E258" s="1"/>
  <c r="D258" i="7" l="1"/>
  <c r="B259"/>
  <c r="C258"/>
  <c r="E258" s="1"/>
  <c r="D257" i="11"/>
  <c r="B258"/>
  <c r="C257"/>
  <c r="E257" s="1"/>
  <c r="D257" i="4"/>
  <c r="C257"/>
  <c r="E257" s="1"/>
  <c r="B258"/>
  <c r="D257" i="12"/>
  <c r="B258"/>
  <c r="C257"/>
  <c r="E257" s="1"/>
  <c r="D257" i="1"/>
  <c r="B258"/>
  <c r="C257"/>
  <c r="E257" s="1"/>
  <c r="C257" i="6"/>
  <c r="E257" s="1"/>
  <c r="B258"/>
  <c r="D258" s="1"/>
  <c r="B262" i="15"/>
  <c r="D262" s="1"/>
  <c r="C261"/>
  <c r="E261" s="1"/>
  <c r="B258" i="5"/>
  <c r="D258" s="1"/>
  <c r="C257"/>
  <c r="E257" s="1"/>
  <c r="B259" i="13"/>
  <c r="D259" s="1"/>
  <c r="C258"/>
  <c r="E258" s="1"/>
  <c r="B259" i="10"/>
  <c r="D259" s="1"/>
  <c r="C258"/>
  <c r="E258" s="1"/>
  <c r="B259" i="9"/>
  <c r="D259" s="1"/>
  <c r="C258"/>
  <c r="E258" s="1"/>
  <c r="B260" i="8"/>
  <c r="D260" s="1"/>
  <c r="C259"/>
  <c r="E259" s="1"/>
  <c r="D259" i="7" l="1"/>
  <c r="B260"/>
  <c r="C259"/>
  <c r="E259" s="1"/>
  <c r="D258" i="11"/>
  <c r="B259"/>
  <c r="C258"/>
  <c r="E258" s="1"/>
  <c r="D258" i="4"/>
  <c r="C258"/>
  <c r="E258" s="1"/>
  <c r="B259"/>
  <c r="D258" i="12"/>
  <c r="B259"/>
  <c r="C258"/>
  <c r="E258" s="1"/>
  <c r="D258" i="1"/>
  <c r="B259"/>
  <c r="C258"/>
  <c r="E258" s="1"/>
  <c r="C258" i="6"/>
  <c r="E258" s="1"/>
  <c r="B259"/>
  <c r="D259" s="1"/>
  <c r="B263" i="15"/>
  <c r="D263" s="1"/>
  <c r="C262"/>
  <c r="E262" s="1"/>
  <c r="B259" i="5"/>
  <c r="D259" s="1"/>
  <c r="C258"/>
  <c r="E258" s="1"/>
  <c r="B260" i="13"/>
  <c r="D260" s="1"/>
  <c r="C259"/>
  <c r="E259" s="1"/>
  <c r="B260" i="10"/>
  <c r="D260" s="1"/>
  <c r="C259"/>
  <c r="E259" s="1"/>
  <c r="B260" i="9"/>
  <c r="D260" s="1"/>
  <c r="C259"/>
  <c r="E259" s="1"/>
  <c r="B261" i="8"/>
  <c r="D261" s="1"/>
  <c r="C260"/>
  <c r="E260" s="1"/>
  <c r="D260" i="7" l="1"/>
  <c r="B261"/>
  <c r="C260"/>
  <c r="E260" s="1"/>
  <c r="D259" i="11"/>
  <c r="B260"/>
  <c r="C259"/>
  <c r="E259" s="1"/>
  <c r="D259" i="4"/>
  <c r="C259"/>
  <c r="E259" s="1"/>
  <c r="B260"/>
  <c r="D259" i="12"/>
  <c r="B260"/>
  <c r="C259"/>
  <c r="E259" s="1"/>
  <c r="D259" i="1"/>
  <c r="B260"/>
  <c r="C259"/>
  <c r="E259" s="1"/>
  <c r="C259" i="6"/>
  <c r="E259" s="1"/>
  <c r="B260"/>
  <c r="D260" s="1"/>
  <c r="B264" i="15"/>
  <c r="D264" s="1"/>
  <c r="C263"/>
  <c r="E263" s="1"/>
  <c r="C259" i="5"/>
  <c r="E259" s="1"/>
  <c r="B260"/>
  <c r="D260" s="1"/>
  <c r="B261" i="13"/>
  <c r="D261" s="1"/>
  <c r="C260"/>
  <c r="E260" s="1"/>
  <c r="B261" i="10"/>
  <c r="D261" s="1"/>
  <c r="C260"/>
  <c r="E260" s="1"/>
  <c r="B261" i="9"/>
  <c r="D261" s="1"/>
  <c r="C260"/>
  <c r="E260" s="1"/>
  <c r="B262" i="8"/>
  <c r="D262" s="1"/>
  <c r="C261"/>
  <c r="E261" s="1"/>
  <c r="D261" i="7" l="1"/>
  <c r="B262"/>
  <c r="C261"/>
  <c r="E261" s="1"/>
  <c r="D260" i="11"/>
  <c r="B261"/>
  <c r="C260"/>
  <c r="E260" s="1"/>
  <c r="D260" i="4"/>
  <c r="C260"/>
  <c r="E260" s="1"/>
  <c r="B261"/>
  <c r="D260" i="12"/>
  <c r="B261"/>
  <c r="C260"/>
  <c r="E260" s="1"/>
  <c r="D260" i="1"/>
  <c r="B261"/>
  <c r="C260"/>
  <c r="E260" s="1"/>
  <c r="C260" i="6"/>
  <c r="E260" s="1"/>
  <c r="B261"/>
  <c r="D261" s="1"/>
  <c r="B265" i="15"/>
  <c r="D265" s="1"/>
  <c r="C264"/>
  <c r="E264" s="1"/>
  <c r="B261" i="5"/>
  <c r="D261" s="1"/>
  <c r="C260"/>
  <c r="E260" s="1"/>
  <c r="B262" i="13"/>
  <c r="D262" s="1"/>
  <c r="C261"/>
  <c r="E261" s="1"/>
  <c r="B262" i="10"/>
  <c r="D262" s="1"/>
  <c r="C261"/>
  <c r="E261" s="1"/>
  <c r="B262" i="9"/>
  <c r="D262" s="1"/>
  <c r="C261"/>
  <c r="E261" s="1"/>
  <c r="B263" i="8"/>
  <c r="D263" s="1"/>
  <c r="C262"/>
  <c r="E262" s="1"/>
  <c r="D262" i="7" l="1"/>
  <c r="B263"/>
  <c r="C262"/>
  <c r="E262" s="1"/>
  <c r="D261" i="11"/>
  <c r="B262"/>
  <c r="C261"/>
  <c r="E261" s="1"/>
  <c r="D261" i="4"/>
  <c r="C261"/>
  <c r="E261" s="1"/>
  <c r="B262"/>
  <c r="D261" i="12"/>
  <c r="B262"/>
  <c r="C261"/>
  <c r="E261" s="1"/>
  <c r="D261" i="1"/>
  <c r="B262"/>
  <c r="C261"/>
  <c r="E261" s="1"/>
  <c r="C261" i="6"/>
  <c r="E261" s="1"/>
  <c r="B262"/>
  <c r="D262" s="1"/>
  <c r="B266" i="15"/>
  <c r="D266" s="1"/>
  <c r="C265"/>
  <c r="E265" s="1"/>
  <c r="C261" i="5"/>
  <c r="E261" s="1"/>
  <c r="B262"/>
  <c r="D262" s="1"/>
  <c r="B263" i="13"/>
  <c r="D263" s="1"/>
  <c r="C262"/>
  <c r="E262" s="1"/>
  <c r="B263" i="10"/>
  <c r="D263" s="1"/>
  <c r="C262"/>
  <c r="E262" s="1"/>
  <c r="B263" i="9"/>
  <c r="D263" s="1"/>
  <c r="C262"/>
  <c r="E262" s="1"/>
  <c r="B264" i="8"/>
  <c r="D264" s="1"/>
  <c r="C263"/>
  <c r="E263" s="1"/>
  <c r="D263" i="7" l="1"/>
  <c r="B264"/>
  <c r="C263"/>
  <c r="E263" s="1"/>
  <c r="D262" i="11"/>
  <c r="B263"/>
  <c r="C262"/>
  <c r="E262" s="1"/>
  <c r="D262" i="4"/>
  <c r="C262"/>
  <c r="E262" s="1"/>
  <c r="B263"/>
  <c r="D262" i="12"/>
  <c r="B263"/>
  <c r="C262"/>
  <c r="E262" s="1"/>
  <c r="D262" i="1"/>
  <c r="B263"/>
  <c r="C262"/>
  <c r="E262" s="1"/>
  <c r="C262" i="6"/>
  <c r="E262" s="1"/>
  <c r="B263"/>
  <c r="D263" s="1"/>
  <c r="B267" i="15"/>
  <c r="D267" s="1"/>
  <c r="C266"/>
  <c r="E266" s="1"/>
  <c r="C262" i="5"/>
  <c r="E262" s="1"/>
  <c r="B263"/>
  <c r="D263" s="1"/>
  <c r="B264" i="13"/>
  <c r="D264" s="1"/>
  <c r="C263"/>
  <c r="E263" s="1"/>
  <c r="B264" i="10"/>
  <c r="D264" s="1"/>
  <c r="C263"/>
  <c r="E263" s="1"/>
  <c r="B264" i="9"/>
  <c r="D264" s="1"/>
  <c r="C263"/>
  <c r="E263" s="1"/>
  <c r="B265" i="8"/>
  <c r="D265" s="1"/>
  <c r="C264"/>
  <c r="E264" s="1"/>
  <c r="D264" i="7" l="1"/>
  <c r="B265"/>
  <c r="C264"/>
  <c r="E264" s="1"/>
  <c r="D263" i="11"/>
  <c r="B264"/>
  <c r="C263"/>
  <c r="E263" s="1"/>
  <c r="D263" i="4"/>
  <c r="C263"/>
  <c r="E263" s="1"/>
  <c r="B264"/>
  <c r="D263" i="12"/>
  <c r="B264"/>
  <c r="C263"/>
  <c r="E263" s="1"/>
  <c r="D263" i="1"/>
  <c r="B264"/>
  <c r="C263"/>
  <c r="E263" s="1"/>
  <c r="C263" i="6"/>
  <c r="E263" s="1"/>
  <c r="B264"/>
  <c r="D264" s="1"/>
  <c r="B268" i="15"/>
  <c r="D268" s="1"/>
  <c r="C267"/>
  <c r="E267" s="1"/>
  <c r="B264" i="5"/>
  <c r="D264" s="1"/>
  <c r="C263"/>
  <c r="E263" s="1"/>
  <c r="B265" i="13"/>
  <c r="D265" s="1"/>
  <c r="C264"/>
  <c r="E264" s="1"/>
  <c r="B265" i="10"/>
  <c r="D265" s="1"/>
  <c r="C264"/>
  <c r="E264" s="1"/>
  <c r="B265" i="9"/>
  <c r="D265" s="1"/>
  <c r="C264"/>
  <c r="E264" s="1"/>
  <c r="B266" i="8"/>
  <c r="D266" s="1"/>
  <c r="C265"/>
  <c r="E265" s="1"/>
  <c r="D265" i="7" l="1"/>
  <c r="B266"/>
  <c r="C265"/>
  <c r="E265" s="1"/>
  <c r="D264" i="11"/>
  <c r="B265"/>
  <c r="C264"/>
  <c r="E264" s="1"/>
  <c r="D264" i="4"/>
  <c r="C264"/>
  <c r="E264" s="1"/>
  <c r="B265"/>
  <c r="D264" i="12"/>
  <c r="B265"/>
  <c r="C264"/>
  <c r="E264" s="1"/>
  <c r="D264" i="1"/>
  <c r="B265"/>
  <c r="C264"/>
  <c r="E264" s="1"/>
  <c r="C264" i="6"/>
  <c r="E264" s="1"/>
  <c r="B265"/>
  <c r="D265" s="1"/>
  <c r="B269" i="15"/>
  <c r="D269" s="1"/>
  <c r="C268"/>
  <c r="E268" s="1"/>
  <c r="C264" i="5"/>
  <c r="E264" s="1"/>
  <c r="B265"/>
  <c r="D265" s="1"/>
  <c r="B266" i="13"/>
  <c r="D266" s="1"/>
  <c r="C265"/>
  <c r="E265" s="1"/>
  <c r="B266" i="10"/>
  <c r="D266" s="1"/>
  <c r="C265"/>
  <c r="E265" s="1"/>
  <c r="B266" i="9"/>
  <c r="D266" s="1"/>
  <c r="C265"/>
  <c r="E265" s="1"/>
  <c r="B267" i="8"/>
  <c r="D267" s="1"/>
  <c r="C266"/>
  <c r="E266" s="1"/>
  <c r="D266" i="7" l="1"/>
  <c r="B267"/>
  <c r="C266"/>
  <c r="E266" s="1"/>
  <c r="D265" i="11"/>
  <c r="B266"/>
  <c r="C265"/>
  <c r="E265" s="1"/>
  <c r="D265" i="4"/>
  <c r="C265"/>
  <c r="E265" s="1"/>
  <c r="B266"/>
  <c r="D265" i="12"/>
  <c r="B266"/>
  <c r="C265"/>
  <c r="E265" s="1"/>
  <c r="D265" i="1"/>
  <c r="B266"/>
  <c r="C265"/>
  <c r="E265" s="1"/>
  <c r="C265" i="6"/>
  <c r="E265" s="1"/>
  <c r="B266"/>
  <c r="D266" s="1"/>
  <c r="B270" i="15"/>
  <c r="D270" s="1"/>
  <c r="C269"/>
  <c r="E269" s="1"/>
  <c r="C265" i="5"/>
  <c r="E265" s="1"/>
  <c r="B266"/>
  <c r="D266" s="1"/>
  <c r="B267" i="13"/>
  <c r="D267" s="1"/>
  <c r="C266"/>
  <c r="E266" s="1"/>
  <c r="B267" i="10"/>
  <c r="D267" s="1"/>
  <c r="C266"/>
  <c r="E266" s="1"/>
  <c r="B267" i="9"/>
  <c r="D267" s="1"/>
  <c r="C266"/>
  <c r="E266" s="1"/>
  <c r="B268" i="8"/>
  <c r="D268" s="1"/>
  <c r="C267"/>
  <c r="E267" s="1"/>
  <c r="D267" i="7" l="1"/>
  <c r="B268"/>
  <c r="C267"/>
  <c r="E267" s="1"/>
  <c r="D266" i="11"/>
  <c r="B267"/>
  <c r="C266"/>
  <c r="E266" s="1"/>
  <c r="D266" i="4"/>
  <c r="C266"/>
  <c r="E266" s="1"/>
  <c r="B267"/>
  <c r="D266" i="12"/>
  <c r="B267"/>
  <c r="C266"/>
  <c r="E266" s="1"/>
  <c r="D266" i="1"/>
  <c r="B267"/>
  <c r="C266"/>
  <c r="E266" s="1"/>
  <c r="C266" i="6"/>
  <c r="E266" s="1"/>
  <c r="B267"/>
  <c r="D267" s="1"/>
  <c r="B271" i="15"/>
  <c r="D271" s="1"/>
  <c r="C270"/>
  <c r="E270" s="1"/>
  <c r="B267" i="5"/>
  <c r="D267" s="1"/>
  <c r="C266"/>
  <c r="E266" s="1"/>
  <c r="B268" i="13"/>
  <c r="D268" s="1"/>
  <c r="C267"/>
  <c r="E267" s="1"/>
  <c r="B268" i="10"/>
  <c r="D268" s="1"/>
  <c r="C267"/>
  <c r="E267" s="1"/>
  <c r="B268" i="9"/>
  <c r="D268" s="1"/>
  <c r="C267"/>
  <c r="E267" s="1"/>
  <c r="B269" i="8"/>
  <c r="D269" s="1"/>
  <c r="C268"/>
  <c r="E268" s="1"/>
  <c r="D268" i="7" l="1"/>
  <c r="B269"/>
  <c r="C268"/>
  <c r="E268" s="1"/>
  <c r="D267" i="11"/>
  <c r="B268"/>
  <c r="C267"/>
  <c r="E267" s="1"/>
  <c r="D267" i="4"/>
  <c r="C267"/>
  <c r="E267" s="1"/>
  <c r="B268"/>
  <c r="D267" i="12"/>
  <c r="B268"/>
  <c r="C267"/>
  <c r="E267" s="1"/>
  <c r="D267" i="1"/>
  <c r="B268"/>
  <c r="C267"/>
  <c r="E267" s="1"/>
  <c r="C267" i="6"/>
  <c r="E267" s="1"/>
  <c r="B268"/>
  <c r="D268" s="1"/>
  <c r="B272" i="15"/>
  <c r="D272" s="1"/>
  <c r="C271"/>
  <c r="E271" s="1"/>
  <c r="B268" i="5"/>
  <c r="D268" s="1"/>
  <c r="C267"/>
  <c r="E267" s="1"/>
  <c r="B269" i="13"/>
  <c r="D269" s="1"/>
  <c r="C268"/>
  <c r="E268" s="1"/>
  <c r="B269" i="10"/>
  <c r="D269" s="1"/>
  <c r="C268"/>
  <c r="E268" s="1"/>
  <c r="B269" i="9"/>
  <c r="D269" s="1"/>
  <c r="C268"/>
  <c r="E268" s="1"/>
  <c r="B270" i="8"/>
  <c r="D270" s="1"/>
  <c r="C269"/>
  <c r="E269" s="1"/>
  <c r="D269" i="7" l="1"/>
  <c r="B270"/>
  <c r="C269"/>
  <c r="E269" s="1"/>
  <c r="D268" i="11"/>
  <c r="B269"/>
  <c r="C268"/>
  <c r="E268" s="1"/>
  <c r="D268" i="4"/>
  <c r="C268"/>
  <c r="E268" s="1"/>
  <c r="B269"/>
  <c r="D268" i="12"/>
  <c r="B269"/>
  <c r="C268"/>
  <c r="E268" s="1"/>
  <c r="D268" i="1"/>
  <c r="B269"/>
  <c r="C268"/>
  <c r="E268" s="1"/>
  <c r="C268" i="6"/>
  <c r="E268" s="1"/>
  <c r="B269"/>
  <c r="D269" s="1"/>
  <c r="B273" i="15"/>
  <c r="D273" s="1"/>
  <c r="C272"/>
  <c r="E272" s="1"/>
  <c r="B269" i="5"/>
  <c r="D269" s="1"/>
  <c r="C268"/>
  <c r="E268" s="1"/>
  <c r="B270" i="13"/>
  <c r="D270" s="1"/>
  <c r="C269"/>
  <c r="E269" s="1"/>
  <c r="B270" i="10"/>
  <c r="D270" s="1"/>
  <c r="C269"/>
  <c r="E269" s="1"/>
  <c r="B270" i="9"/>
  <c r="D270" s="1"/>
  <c r="C269"/>
  <c r="E269" s="1"/>
  <c r="B271" i="8"/>
  <c r="D271" s="1"/>
  <c r="C270"/>
  <c r="E270" s="1"/>
  <c r="D270" i="7" l="1"/>
  <c r="B271"/>
  <c r="C270"/>
  <c r="E270" s="1"/>
  <c r="D269" i="11"/>
  <c r="B270"/>
  <c r="C269"/>
  <c r="E269" s="1"/>
  <c r="D269" i="4"/>
  <c r="C269"/>
  <c r="E269" s="1"/>
  <c r="B270"/>
  <c r="D269" i="12"/>
  <c r="B270"/>
  <c r="C269"/>
  <c r="E269" s="1"/>
  <c r="D269" i="1"/>
  <c r="B270"/>
  <c r="C269"/>
  <c r="E269" s="1"/>
  <c r="C269" i="6"/>
  <c r="E269" s="1"/>
  <c r="B270"/>
  <c r="D270" s="1"/>
  <c r="B274" i="15"/>
  <c r="D274" s="1"/>
  <c r="C273"/>
  <c r="E273" s="1"/>
  <c r="C269" i="5"/>
  <c r="E269" s="1"/>
  <c r="B270"/>
  <c r="D270" s="1"/>
  <c r="B271" i="13"/>
  <c r="D271" s="1"/>
  <c r="C270"/>
  <c r="E270" s="1"/>
  <c r="B271" i="10"/>
  <c r="D271" s="1"/>
  <c r="C270"/>
  <c r="E270" s="1"/>
  <c r="B271" i="9"/>
  <c r="D271" s="1"/>
  <c r="C270"/>
  <c r="E270" s="1"/>
  <c r="B272" i="8"/>
  <c r="D272" s="1"/>
  <c r="C271"/>
  <c r="E271" s="1"/>
  <c r="D271" i="7" l="1"/>
  <c r="B272"/>
  <c r="C271"/>
  <c r="E271" s="1"/>
  <c r="D270" i="11"/>
  <c r="B271"/>
  <c r="C270"/>
  <c r="E270" s="1"/>
  <c r="D270" i="4"/>
  <c r="C270"/>
  <c r="E270" s="1"/>
  <c r="B271"/>
  <c r="D270" i="12"/>
  <c r="B271"/>
  <c r="C270"/>
  <c r="E270" s="1"/>
  <c r="D270" i="1"/>
  <c r="B271"/>
  <c r="C270"/>
  <c r="E270" s="1"/>
  <c r="C270" i="6"/>
  <c r="E270" s="1"/>
  <c r="B271"/>
  <c r="D271" s="1"/>
  <c r="B275" i="15"/>
  <c r="D275" s="1"/>
  <c r="C274"/>
  <c r="E274" s="1"/>
  <c r="C270" i="5"/>
  <c r="E270" s="1"/>
  <c r="B271"/>
  <c r="D271" s="1"/>
  <c r="B272" i="13"/>
  <c r="D272" s="1"/>
  <c r="C271"/>
  <c r="E271" s="1"/>
  <c r="B272" i="10"/>
  <c r="D272" s="1"/>
  <c r="C271"/>
  <c r="E271" s="1"/>
  <c r="B272" i="9"/>
  <c r="D272" s="1"/>
  <c r="C271"/>
  <c r="E271" s="1"/>
  <c r="B273" i="8"/>
  <c r="D273" s="1"/>
  <c r="C272"/>
  <c r="E272" s="1"/>
  <c r="D272" i="7" l="1"/>
  <c r="B273"/>
  <c r="C272"/>
  <c r="E272" s="1"/>
  <c r="D271" i="11"/>
  <c r="B272"/>
  <c r="C271"/>
  <c r="E271" s="1"/>
  <c r="D271" i="4"/>
  <c r="C271"/>
  <c r="E271" s="1"/>
  <c r="B272"/>
  <c r="D271" i="12"/>
  <c r="B272"/>
  <c r="C271"/>
  <c r="E271" s="1"/>
  <c r="D271" i="1"/>
  <c r="B272"/>
  <c r="C271"/>
  <c r="E271" s="1"/>
  <c r="C271" i="6"/>
  <c r="E271" s="1"/>
  <c r="B272"/>
  <c r="D272" s="1"/>
  <c r="B276" i="15"/>
  <c r="D276" s="1"/>
  <c r="C275"/>
  <c r="E275" s="1"/>
  <c r="B272" i="5"/>
  <c r="D272" s="1"/>
  <c r="C271"/>
  <c r="E271" s="1"/>
  <c r="B273" i="13"/>
  <c r="D273" s="1"/>
  <c r="C272"/>
  <c r="E272" s="1"/>
  <c r="B273" i="10"/>
  <c r="D273" s="1"/>
  <c r="C272"/>
  <c r="E272" s="1"/>
  <c r="B273" i="9"/>
  <c r="D273" s="1"/>
  <c r="C272"/>
  <c r="E272" s="1"/>
  <c r="B274" i="8"/>
  <c r="D274" s="1"/>
  <c r="C273"/>
  <c r="E273" s="1"/>
  <c r="D273" i="7" l="1"/>
  <c r="B274"/>
  <c r="C273"/>
  <c r="E273" s="1"/>
  <c r="D272" i="11"/>
  <c r="B273"/>
  <c r="C272"/>
  <c r="E272" s="1"/>
  <c r="D272" i="4"/>
  <c r="C272"/>
  <c r="E272" s="1"/>
  <c r="B273"/>
  <c r="D272" i="12"/>
  <c r="B273"/>
  <c r="C272"/>
  <c r="E272" s="1"/>
  <c r="D272" i="1"/>
  <c r="B273"/>
  <c r="C272"/>
  <c r="E272" s="1"/>
  <c r="B273" i="6"/>
  <c r="D273" s="1"/>
  <c r="C272"/>
  <c r="E272" s="1"/>
  <c r="B277" i="15"/>
  <c r="D277" s="1"/>
  <c r="C276"/>
  <c r="E276" s="1"/>
  <c r="C272" i="5"/>
  <c r="E272" s="1"/>
  <c r="B273"/>
  <c r="D273" s="1"/>
  <c r="B274" i="13"/>
  <c r="D274" s="1"/>
  <c r="C273"/>
  <c r="E273" s="1"/>
  <c r="B274" i="10"/>
  <c r="D274" s="1"/>
  <c r="C273"/>
  <c r="E273" s="1"/>
  <c r="B274" i="9"/>
  <c r="D274" s="1"/>
  <c r="C273"/>
  <c r="E273" s="1"/>
  <c r="B275" i="8"/>
  <c r="D275" s="1"/>
  <c r="C274"/>
  <c r="E274" s="1"/>
  <c r="D274" i="7" l="1"/>
  <c r="B275"/>
  <c r="C274"/>
  <c r="E274" s="1"/>
  <c r="D273" i="11"/>
  <c r="B274"/>
  <c r="C273"/>
  <c r="E273" s="1"/>
  <c r="D273" i="4"/>
  <c r="C273"/>
  <c r="E273" s="1"/>
  <c r="B274"/>
  <c r="D273" i="12"/>
  <c r="B274"/>
  <c r="C273"/>
  <c r="E273" s="1"/>
  <c r="D273" i="1"/>
  <c r="B274"/>
  <c r="C273"/>
  <c r="E273" s="1"/>
  <c r="C273" i="6"/>
  <c r="E273" s="1"/>
  <c r="B274"/>
  <c r="D274" s="1"/>
  <c r="B278" i="15"/>
  <c r="D278" s="1"/>
  <c r="C277"/>
  <c r="E277" s="1"/>
  <c r="B274" i="5"/>
  <c r="D274" s="1"/>
  <c r="C273"/>
  <c r="E273" s="1"/>
  <c r="B275" i="13"/>
  <c r="D275" s="1"/>
  <c r="C274"/>
  <c r="E274" s="1"/>
  <c r="B275" i="10"/>
  <c r="D275" s="1"/>
  <c r="C274"/>
  <c r="E274" s="1"/>
  <c r="B275" i="9"/>
  <c r="D275" s="1"/>
  <c r="C274"/>
  <c r="E274" s="1"/>
  <c r="B276" i="8"/>
  <c r="D276" s="1"/>
  <c r="C275"/>
  <c r="E275" s="1"/>
  <c r="D275" i="7" l="1"/>
  <c r="B276"/>
  <c r="C275"/>
  <c r="E275" s="1"/>
  <c r="D274" i="11"/>
  <c r="B275"/>
  <c r="C274"/>
  <c r="E274" s="1"/>
  <c r="D274" i="4"/>
  <c r="C274"/>
  <c r="E274" s="1"/>
  <c r="B275"/>
  <c r="D274" i="12"/>
  <c r="B275"/>
  <c r="C274"/>
  <c r="E274" s="1"/>
  <c r="D274" i="1"/>
  <c r="B275"/>
  <c r="C274"/>
  <c r="E274" s="1"/>
  <c r="C274" i="6"/>
  <c r="E274" s="1"/>
  <c r="B275"/>
  <c r="D275" s="1"/>
  <c r="B279" i="15"/>
  <c r="D279" s="1"/>
  <c r="C278"/>
  <c r="E278" s="1"/>
  <c r="B275" i="5"/>
  <c r="D275" s="1"/>
  <c r="C274"/>
  <c r="E274" s="1"/>
  <c r="B276" i="13"/>
  <c r="D276" s="1"/>
  <c r="C275"/>
  <c r="E275" s="1"/>
  <c r="B276" i="10"/>
  <c r="D276" s="1"/>
  <c r="C275"/>
  <c r="E275" s="1"/>
  <c r="B276" i="9"/>
  <c r="D276" s="1"/>
  <c r="C275"/>
  <c r="E275" s="1"/>
  <c r="B277" i="8"/>
  <c r="D277" s="1"/>
  <c r="C276"/>
  <c r="E276" s="1"/>
  <c r="D276" i="7" l="1"/>
  <c r="B277"/>
  <c r="C276"/>
  <c r="E276" s="1"/>
  <c r="D275" i="11"/>
  <c r="B276"/>
  <c r="C275"/>
  <c r="E275" s="1"/>
  <c r="D275" i="4"/>
  <c r="C275"/>
  <c r="E275" s="1"/>
  <c r="B276"/>
  <c r="D275" i="12"/>
  <c r="B276"/>
  <c r="C275"/>
  <c r="E275" s="1"/>
  <c r="D275" i="1"/>
  <c r="B276"/>
  <c r="C275"/>
  <c r="E275" s="1"/>
  <c r="C275" i="6"/>
  <c r="E275" s="1"/>
  <c r="B276"/>
  <c r="D276" s="1"/>
  <c r="B280" i="15"/>
  <c r="D280" s="1"/>
  <c r="C279"/>
  <c r="E279" s="1"/>
  <c r="C275" i="5"/>
  <c r="E275" s="1"/>
  <c r="B276"/>
  <c r="D276" s="1"/>
  <c r="B277" i="13"/>
  <c r="D277" s="1"/>
  <c r="C276"/>
  <c r="E276" s="1"/>
  <c r="B277" i="10"/>
  <c r="D277" s="1"/>
  <c r="C276"/>
  <c r="E276" s="1"/>
  <c r="B277" i="9"/>
  <c r="D277" s="1"/>
  <c r="C276"/>
  <c r="E276" s="1"/>
  <c r="B278" i="8"/>
  <c r="D278" s="1"/>
  <c r="C277"/>
  <c r="E277" s="1"/>
  <c r="D277" i="7" l="1"/>
  <c r="B278"/>
  <c r="C277"/>
  <c r="E277" s="1"/>
  <c r="D276" i="11"/>
  <c r="B277"/>
  <c r="C276"/>
  <c r="E276" s="1"/>
  <c r="D276" i="4"/>
  <c r="C276"/>
  <c r="E276" s="1"/>
  <c r="B277"/>
  <c r="D276" i="12"/>
  <c r="B277"/>
  <c r="C276"/>
  <c r="E276" s="1"/>
  <c r="D276" i="1"/>
  <c r="B277"/>
  <c r="C276"/>
  <c r="E276" s="1"/>
  <c r="C276" i="6"/>
  <c r="E276" s="1"/>
  <c r="B277"/>
  <c r="D277" s="1"/>
  <c r="G35" i="15"/>
  <c r="G36" s="1"/>
  <c r="B281"/>
  <c r="D281" s="1"/>
  <c r="C276" i="5"/>
  <c r="E276" s="1"/>
  <c r="B277"/>
  <c r="D277" s="1"/>
  <c r="B278" i="13"/>
  <c r="D278" s="1"/>
  <c r="C277"/>
  <c r="E277" s="1"/>
  <c r="B278" i="10"/>
  <c r="D278" s="1"/>
  <c r="C277"/>
  <c r="E277" s="1"/>
  <c r="B278" i="9"/>
  <c r="D278" s="1"/>
  <c r="C277"/>
  <c r="E277" s="1"/>
  <c r="B279" i="8"/>
  <c r="D279" s="1"/>
  <c r="C278"/>
  <c r="E278" s="1"/>
  <c r="D278" i="7" l="1"/>
  <c r="B279"/>
  <c r="C278"/>
  <c r="E278" s="1"/>
  <c r="D277" i="11"/>
  <c r="B278"/>
  <c r="C277"/>
  <c r="E277" s="1"/>
  <c r="D277" i="4"/>
  <c r="C277"/>
  <c r="E277" s="1"/>
  <c r="B278"/>
  <c r="D277" i="12"/>
  <c r="B278"/>
  <c r="C277"/>
  <c r="E277" s="1"/>
  <c r="D277" i="1"/>
  <c r="B278"/>
  <c r="C277"/>
  <c r="E277" s="1"/>
  <c r="C277" i="6"/>
  <c r="E277" s="1"/>
  <c r="B278"/>
  <c r="D278" s="1"/>
  <c r="C281" i="15"/>
  <c r="E281" s="1"/>
  <c r="C280"/>
  <c r="E280" s="1"/>
  <c r="B282"/>
  <c r="D282" s="1"/>
  <c r="C277" i="5"/>
  <c r="E277" s="1"/>
  <c r="B278"/>
  <c r="D278" s="1"/>
  <c r="B279" i="13"/>
  <c r="D279" s="1"/>
  <c r="C278"/>
  <c r="E278" s="1"/>
  <c r="B279" i="10"/>
  <c r="D279" s="1"/>
  <c r="C278"/>
  <c r="E278" s="1"/>
  <c r="B279" i="9"/>
  <c r="D279" s="1"/>
  <c r="C278"/>
  <c r="E278" s="1"/>
  <c r="B280" i="8"/>
  <c r="D280" s="1"/>
  <c r="C279"/>
  <c r="E279" s="1"/>
  <c r="D279" i="7" l="1"/>
  <c r="B280"/>
  <c r="C279"/>
  <c r="D278" i="11"/>
  <c r="B279"/>
  <c r="C278"/>
  <c r="E278" s="1"/>
  <c r="D278" i="4"/>
  <c r="C278"/>
  <c r="E278" s="1"/>
  <c r="B279"/>
  <c r="C282" i="15"/>
  <c r="E282" s="1"/>
  <c r="D278" i="12"/>
  <c r="B279"/>
  <c r="C278"/>
  <c r="E278" s="1"/>
  <c r="D278" i="1"/>
  <c r="B279"/>
  <c r="C278"/>
  <c r="E278" s="1"/>
  <c r="C278" i="6"/>
  <c r="E278" s="1"/>
  <c r="B279"/>
  <c r="D279" s="1"/>
  <c r="B283" i="15"/>
  <c r="D283" s="1"/>
  <c r="C278" i="5"/>
  <c r="E278" s="1"/>
  <c r="B279"/>
  <c r="D279" s="1"/>
  <c r="B280" i="13"/>
  <c r="D280" s="1"/>
  <c r="C279"/>
  <c r="E279" s="1"/>
  <c r="B280" i="10"/>
  <c r="D280" s="1"/>
  <c r="C279"/>
  <c r="E279" s="1"/>
  <c r="B280" i="9"/>
  <c r="D280" s="1"/>
  <c r="C279"/>
  <c r="E279" s="1"/>
  <c r="G35" i="8"/>
  <c r="G36" s="1"/>
  <c r="B281"/>
  <c r="D281" s="1"/>
  <c r="D280" i="7" l="1"/>
  <c r="B281"/>
  <c r="E279"/>
  <c r="G35"/>
  <c r="G36" s="1"/>
  <c r="D279" i="11"/>
  <c r="B280"/>
  <c r="C279"/>
  <c r="D279" i="4"/>
  <c r="B280"/>
  <c r="C279"/>
  <c r="D279" i="12"/>
  <c r="B280"/>
  <c r="C279"/>
  <c r="D279" i="1"/>
  <c r="B280"/>
  <c r="C279"/>
  <c r="B280" i="6"/>
  <c r="D280" s="1"/>
  <c r="C279"/>
  <c r="E279" s="1"/>
  <c r="B284" i="15"/>
  <c r="D284" s="1"/>
  <c r="C283"/>
  <c r="E283" s="1"/>
  <c r="B280" i="5"/>
  <c r="D280" s="1"/>
  <c r="C279"/>
  <c r="E279" s="1"/>
  <c r="G35" i="13"/>
  <c r="G36" s="1"/>
  <c r="B281"/>
  <c r="D281" s="1"/>
  <c r="G35" i="10"/>
  <c r="G36" s="1"/>
  <c r="B281"/>
  <c r="D281" s="1"/>
  <c r="G35" i="9"/>
  <c r="G36" s="1"/>
  <c r="B281"/>
  <c r="D281" s="1"/>
  <c r="B282" i="8"/>
  <c r="C280"/>
  <c r="E280" s="1"/>
  <c r="C281"/>
  <c r="E281" s="1"/>
  <c r="C282" l="1"/>
  <c r="E282" s="1"/>
  <c r="D282"/>
  <c r="D281" i="7"/>
  <c r="B282"/>
  <c r="C281"/>
  <c r="E281" s="1"/>
  <c r="C280"/>
  <c r="E280" s="1"/>
  <c r="D280" i="11"/>
  <c r="B281"/>
  <c r="E279"/>
  <c r="G35"/>
  <c r="G36" s="1"/>
  <c r="D280" i="4"/>
  <c r="B281"/>
  <c r="E279"/>
  <c r="G35"/>
  <c r="G36" s="1"/>
  <c r="E279" i="12"/>
  <c r="G35"/>
  <c r="G36" s="1"/>
  <c r="D280"/>
  <c r="B281"/>
  <c r="D280" i="1"/>
  <c r="B281"/>
  <c r="E279"/>
  <c r="G35"/>
  <c r="G36" s="1"/>
  <c r="G35" i="6"/>
  <c r="G36" s="1"/>
  <c r="B281"/>
  <c r="D281" s="1"/>
  <c r="B285" i="15"/>
  <c r="D285" s="1"/>
  <c r="C284"/>
  <c r="E284" s="1"/>
  <c r="G35" i="5"/>
  <c r="G36" s="1"/>
  <c r="B281"/>
  <c r="D281" s="1"/>
  <c r="B282" i="13"/>
  <c r="D282" s="1"/>
  <c r="C282"/>
  <c r="E282" s="1"/>
  <c r="C281"/>
  <c r="E281" s="1"/>
  <c r="C280"/>
  <c r="E280" s="1"/>
  <c r="B282" i="10"/>
  <c r="C281"/>
  <c r="E281" s="1"/>
  <c r="C280"/>
  <c r="E280" s="1"/>
  <c r="B282" i="9"/>
  <c r="D282" s="1"/>
  <c r="C280"/>
  <c r="E280" s="1"/>
  <c r="C281"/>
  <c r="E281" s="1"/>
  <c r="B283" i="8"/>
  <c r="D283" s="1"/>
  <c r="C282" i="7" l="1"/>
  <c r="E282" s="1"/>
  <c r="D282"/>
  <c r="B283"/>
  <c r="D281" i="11"/>
  <c r="B282"/>
  <c r="C281"/>
  <c r="E281" s="1"/>
  <c r="C280"/>
  <c r="E280" s="1"/>
  <c r="C282" i="9"/>
  <c r="E282" s="1"/>
  <c r="C282" i="10"/>
  <c r="E282" s="1"/>
  <c r="D282"/>
  <c r="D281" i="4"/>
  <c r="B282"/>
  <c r="C281"/>
  <c r="E281" s="1"/>
  <c r="C280"/>
  <c r="E280" s="1"/>
  <c r="C280" i="12"/>
  <c r="E280" s="1"/>
  <c r="C281"/>
  <c r="E281" s="1"/>
  <c r="D281"/>
  <c r="B282"/>
  <c r="C280" i="1"/>
  <c r="E280" s="1"/>
  <c r="C281"/>
  <c r="E281" s="1"/>
  <c r="C282"/>
  <c r="E282" s="1"/>
  <c r="D281"/>
  <c r="B282"/>
  <c r="B282" i="6"/>
  <c r="D282" s="1"/>
  <c r="C280"/>
  <c r="E280" s="1"/>
  <c r="C281"/>
  <c r="E281" s="1"/>
  <c r="C282"/>
  <c r="E282" s="1"/>
  <c r="B286" i="15"/>
  <c r="D286" s="1"/>
  <c r="C285"/>
  <c r="E285" s="1"/>
  <c r="B282" i="5"/>
  <c r="D282" s="1"/>
  <c r="C281"/>
  <c r="E281" s="1"/>
  <c r="C280"/>
  <c r="E280" s="1"/>
  <c r="B283" i="13"/>
  <c r="D283" s="1"/>
  <c r="B283" i="10"/>
  <c r="D283" s="1"/>
  <c r="B283" i="9"/>
  <c r="D283" s="1"/>
  <c r="B284" i="8"/>
  <c r="D284" s="1"/>
  <c r="C283"/>
  <c r="E283" s="1"/>
  <c r="D283" i="7" l="1"/>
  <c r="B284"/>
  <c r="C283"/>
  <c r="E283" s="1"/>
  <c r="C282" i="5"/>
  <c r="E282" s="1"/>
  <c r="C282" i="11"/>
  <c r="E282" s="1"/>
  <c r="D282"/>
  <c r="B283"/>
  <c r="C282" i="4"/>
  <c r="E282" s="1"/>
  <c r="D282"/>
  <c r="B283"/>
  <c r="C282" i="12"/>
  <c r="E282" s="1"/>
  <c r="D282"/>
  <c r="B283"/>
  <c r="D282" i="1"/>
  <c r="B283"/>
  <c r="B283" i="6"/>
  <c r="D283" s="1"/>
  <c r="B287" i="15"/>
  <c r="D287" s="1"/>
  <c r="C286"/>
  <c r="E286" s="1"/>
  <c r="B283" i="5"/>
  <c r="D283" s="1"/>
  <c r="B284" i="13"/>
  <c r="D284" s="1"/>
  <c r="C283"/>
  <c r="E283" s="1"/>
  <c r="B284" i="10"/>
  <c r="D284" s="1"/>
  <c r="C283"/>
  <c r="E283" s="1"/>
  <c r="B284" i="9"/>
  <c r="D284" s="1"/>
  <c r="C283"/>
  <c r="E283" s="1"/>
  <c r="B285" i="8"/>
  <c r="D285" s="1"/>
  <c r="C284"/>
  <c r="E284" s="1"/>
  <c r="D284" i="7" l="1"/>
  <c r="B285"/>
  <c r="C284"/>
  <c r="E284" s="1"/>
  <c r="D283" i="11"/>
  <c r="B284"/>
  <c r="C283"/>
  <c r="E283" s="1"/>
  <c r="D283" i="4"/>
  <c r="B284"/>
  <c r="C283"/>
  <c r="E283" s="1"/>
  <c r="D283" i="12"/>
  <c r="B284"/>
  <c r="C283"/>
  <c r="E283" s="1"/>
  <c r="D283" i="1"/>
  <c r="B284"/>
  <c r="C283"/>
  <c r="E283" s="1"/>
  <c r="B284" i="6"/>
  <c r="D284" s="1"/>
  <c r="C283"/>
  <c r="E283" s="1"/>
  <c r="B288" i="15"/>
  <c r="D288" s="1"/>
  <c r="C287"/>
  <c r="E287" s="1"/>
  <c r="B284" i="5"/>
  <c r="D284" s="1"/>
  <c r="C283"/>
  <c r="E283" s="1"/>
  <c r="B285" i="13"/>
  <c r="D285" s="1"/>
  <c r="C284"/>
  <c r="E284" s="1"/>
  <c r="B285" i="10"/>
  <c r="D285" s="1"/>
  <c r="C284"/>
  <c r="E284" s="1"/>
  <c r="B285" i="9"/>
  <c r="D285" s="1"/>
  <c r="C284"/>
  <c r="E284" s="1"/>
  <c r="B286" i="8"/>
  <c r="D286" s="1"/>
  <c r="C285"/>
  <c r="E285" s="1"/>
  <c r="D285" i="7" l="1"/>
  <c r="C285"/>
  <c r="E285" s="1"/>
  <c r="B286"/>
  <c r="D284" i="11"/>
  <c r="B285"/>
  <c r="C284"/>
  <c r="E284" s="1"/>
  <c r="D284" i="4"/>
  <c r="B285"/>
  <c r="C284"/>
  <c r="E284" s="1"/>
  <c r="D284" i="12"/>
  <c r="B285"/>
  <c r="C284"/>
  <c r="E284" s="1"/>
  <c r="D284" i="1"/>
  <c r="B285"/>
  <c r="C284"/>
  <c r="E284" s="1"/>
  <c r="B285" i="6"/>
  <c r="D285" s="1"/>
  <c r="C284"/>
  <c r="E284" s="1"/>
  <c r="B289" i="15"/>
  <c r="D289" s="1"/>
  <c r="C288"/>
  <c r="E288" s="1"/>
  <c r="B285" i="5"/>
  <c r="D285" s="1"/>
  <c r="C284"/>
  <c r="E284" s="1"/>
  <c r="B286" i="13"/>
  <c r="D286" s="1"/>
  <c r="C285"/>
  <c r="E285" s="1"/>
  <c r="B286" i="10"/>
  <c r="D286" s="1"/>
  <c r="C285"/>
  <c r="E285" s="1"/>
  <c r="B286" i="9"/>
  <c r="D286" s="1"/>
  <c r="C285"/>
  <c r="E285" s="1"/>
  <c r="B287" i="8"/>
  <c r="D287" s="1"/>
  <c r="C286"/>
  <c r="E286" s="1"/>
  <c r="D286" i="7" l="1"/>
  <c r="B287"/>
  <c r="C286"/>
  <c r="E286" s="1"/>
  <c r="D285" i="11"/>
  <c r="B286"/>
  <c r="C285"/>
  <c r="E285" s="1"/>
  <c r="D285" i="4"/>
  <c r="C285"/>
  <c r="E285" s="1"/>
  <c r="B286"/>
  <c r="D285" i="12"/>
  <c r="B286"/>
  <c r="C285"/>
  <c r="E285" s="1"/>
  <c r="D285" i="1"/>
  <c r="B286"/>
  <c r="C285"/>
  <c r="E285" s="1"/>
  <c r="B286" i="6"/>
  <c r="D286" s="1"/>
  <c r="C285"/>
  <c r="E285" s="1"/>
  <c r="B290" i="15"/>
  <c r="D290" s="1"/>
  <c r="C289"/>
  <c r="E289" s="1"/>
  <c r="C285" i="5"/>
  <c r="E285" s="1"/>
  <c r="B286"/>
  <c r="D286" s="1"/>
  <c r="B287" i="13"/>
  <c r="D287" s="1"/>
  <c r="C286"/>
  <c r="E286" s="1"/>
  <c r="B287" i="10"/>
  <c r="D287" s="1"/>
  <c r="C286"/>
  <c r="E286" s="1"/>
  <c r="B287" i="9"/>
  <c r="D287" s="1"/>
  <c r="C286"/>
  <c r="E286" s="1"/>
  <c r="B288" i="8"/>
  <c r="D288" s="1"/>
  <c r="C287"/>
  <c r="E287" s="1"/>
  <c r="D287" i="7" l="1"/>
  <c r="B288"/>
  <c r="C287"/>
  <c r="E287" s="1"/>
  <c r="D286" i="11"/>
  <c r="B287"/>
  <c r="C286"/>
  <c r="E286" s="1"/>
  <c r="D286" i="4"/>
  <c r="C286"/>
  <c r="E286" s="1"/>
  <c r="B287"/>
  <c r="D286" i="12"/>
  <c r="B287"/>
  <c r="C286"/>
  <c r="E286" s="1"/>
  <c r="D286" i="1"/>
  <c r="B287"/>
  <c r="C286"/>
  <c r="E286" s="1"/>
  <c r="C286" i="6"/>
  <c r="E286" s="1"/>
  <c r="B287"/>
  <c r="D287" s="1"/>
  <c r="B291" i="15"/>
  <c r="D291" s="1"/>
  <c r="C290"/>
  <c r="E290" s="1"/>
  <c r="C286" i="5"/>
  <c r="E286" s="1"/>
  <c r="B287"/>
  <c r="D287" s="1"/>
  <c r="B288" i="13"/>
  <c r="D288" s="1"/>
  <c r="C287"/>
  <c r="E287" s="1"/>
  <c r="B288" i="10"/>
  <c r="D288" s="1"/>
  <c r="C287"/>
  <c r="E287" s="1"/>
  <c r="B288" i="9"/>
  <c r="D288" s="1"/>
  <c r="C287"/>
  <c r="E287" s="1"/>
  <c r="B289" i="8"/>
  <c r="D289" s="1"/>
  <c r="C288"/>
  <c r="E288" s="1"/>
  <c r="D288" i="7" l="1"/>
  <c r="B289"/>
  <c r="C288"/>
  <c r="E288" s="1"/>
  <c r="D287" i="11"/>
  <c r="B288"/>
  <c r="C287"/>
  <c r="E287" s="1"/>
  <c r="D287" i="4"/>
  <c r="C287"/>
  <c r="E287" s="1"/>
  <c r="B288"/>
  <c r="D287" i="12"/>
  <c r="B288"/>
  <c r="C287"/>
  <c r="E287" s="1"/>
  <c r="D287" i="1"/>
  <c r="B288"/>
  <c r="C287"/>
  <c r="E287" s="1"/>
  <c r="C287" i="6"/>
  <c r="E287" s="1"/>
  <c r="B288"/>
  <c r="D288" s="1"/>
  <c r="B292" i="15"/>
  <c r="D292" s="1"/>
  <c r="C291"/>
  <c r="E291" s="1"/>
  <c r="B288" i="5"/>
  <c r="D288" s="1"/>
  <c r="C287"/>
  <c r="E287" s="1"/>
  <c r="B289" i="13"/>
  <c r="D289" s="1"/>
  <c r="C288"/>
  <c r="E288" s="1"/>
  <c r="B289" i="10"/>
  <c r="D289" s="1"/>
  <c r="C288"/>
  <c r="E288" s="1"/>
  <c r="B289" i="9"/>
  <c r="D289" s="1"/>
  <c r="C288"/>
  <c r="E288" s="1"/>
  <c r="B290" i="8"/>
  <c r="D290" s="1"/>
  <c r="C289"/>
  <c r="E289" s="1"/>
  <c r="D289" i="7" l="1"/>
  <c r="B290"/>
  <c r="C289"/>
  <c r="E289" s="1"/>
  <c r="D288" i="11"/>
  <c r="B289"/>
  <c r="C288"/>
  <c r="E288" s="1"/>
  <c r="D288" i="4"/>
  <c r="C288"/>
  <c r="E288" s="1"/>
  <c r="B289"/>
  <c r="D288" i="12"/>
  <c r="B289"/>
  <c r="C288"/>
  <c r="E288" s="1"/>
  <c r="D288" i="1"/>
  <c r="B289"/>
  <c r="C288"/>
  <c r="E288" s="1"/>
  <c r="C288" i="6"/>
  <c r="E288" s="1"/>
  <c r="B289"/>
  <c r="D289" s="1"/>
  <c r="B293" i="15"/>
  <c r="D293" s="1"/>
  <c r="C292"/>
  <c r="E292" s="1"/>
  <c r="C288" i="5"/>
  <c r="E288" s="1"/>
  <c r="B289"/>
  <c r="D289" s="1"/>
  <c r="B290" i="13"/>
  <c r="D290" s="1"/>
  <c r="C289"/>
  <c r="E289" s="1"/>
  <c r="B290" i="10"/>
  <c r="D290" s="1"/>
  <c r="C289"/>
  <c r="E289" s="1"/>
  <c r="B290" i="9"/>
  <c r="D290" s="1"/>
  <c r="C289"/>
  <c r="E289" s="1"/>
  <c r="B291" i="8"/>
  <c r="D291" s="1"/>
  <c r="C290"/>
  <c r="E290" s="1"/>
  <c r="D290" i="7" l="1"/>
  <c r="B291"/>
  <c r="C290"/>
  <c r="E290" s="1"/>
  <c r="D289" i="11"/>
  <c r="B290"/>
  <c r="C289"/>
  <c r="E289" s="1"/>
  <c r="D289" i="4"/>
  <c r="C289"/>
  <c r="E289" s="1"/>
  <c r="B290"/>
  <c r="D289" i="12"/>
  <c r="B290"/>
  <c r="C289"/>
  <c r="E289" s="1"/>
  <c r="D289" i="1"/>
  <c r="B290"/>
  <c r="C289"/>
  <c r="E289" s="1"/>
  <c r="C289" i="6"/>
  <c r="E289" s="1"/>
  <c r="B290"/>
  <c r="D290" s="1"/>
  <c r="B294" i="15"/>
  <c r="D294" s="1"/>
  <c r="C293"/>
  <c r="E293" s="1"/>
  <c r="C289" i="5"/>
  <c r="E289" s="1"/>
  <c r="B290"/>
  <c r="D290" s="1"/>
  <c r="B291" i="13"/>
  <c r="D291" s="1"/>
  <c r="C290"/>
  <c r="E290" s="1"/>
  <c r="B291" i="10"/>
  <c r="D291" s="1"/>
  <c r="C290"/>
  <c r="E290" s="1"/>
  <c r="B291" i="9"/>
  <c r="D291" s="1"/>
  <c r="C290"/>
  <c r="E290" s="1"/>
  <c r="B292" i="8"/>
  <c r="D292" s="1"/>
  <c r="C291"/>
  <c r="E291" s="1"/>
  <c r="D291" i="7" l="1"/>
  <c r="B292"/>
  <c r="C291"/>
  <c r="E291" s="1"/>
  <c r="D290" i="11"/>
  <c r="B291"/>
  <c r="C290"/>
  <c r="E290" s="1"/>
  <c r="D290" i="4"/>
  <c r="C290"/>
  <c r="E290" s="1"/>
  <c r="B291"/>
  <c r="D290" i="12"/>
  <c r="B291"/>
  <c r="C290"/>
  <c r="E290" s="1"/>
  <c r="D290" i="1"/>
  <c r="B291"/>
  <c r="C290"/>
  <c r="E290" s="1"/>
  <c r="C290" i="6"/>
  <c r="E290" s="1"/>
  <c r="B291"/>
  <c r="D291" s="1"/>
  <c r="B295" i="15"/>
  <c r="D295" s="1"/>
  <c r="C294"/>
  <c r="E294" s="1"/>
  <c r="B291" i="5"/>
  <c r="D291" s="1"/>
  <c r="C290"/>
  <c r="E290" s="1"/>
  <c r="B292" i="13"/>
  <c r="D292" s="1"/>
  <c r="C291"/>
  <c r="E291" s="1"/>
  <c r="B292" i="10"/>
  <c r="D292" s="1"/>
  <c r="C291"/>
  <c r="E291" s="1"/>
  <c r="B292" i="9"/>
  <c r="D292" s="1"/>
  <c r="C291"/>
  <c r="E291" s="1"/>
  <c r="B293" i="8"/>
  <c r="D293" s="1"/>
  <c r="C292"/>
  <c r="E292" s="1"/>
  <c r="D292" i="7" l="1"/>
  <c r="B293"/>
  <c r="C292"/>
  <c r="E292" s="1"/>
  <c r="D291" i="11"/>
  <c r="B292"/>
  <c r="C291"/>
  <c r="E291" s="1"/>
  <c r="D291" i="4"/>
  <c r="C291"/>
  <c r="E291" s="1"/>
  <c r="B292"/>
  <c r="D291" i="12"/>
  <c r="B292"/>
  <c r="C291"/>
  <c r="E291" s="1"/>
  <c r="D291" i="1"/>
  <c r="B292"/>
  <c r="C291"/>
  <c r="E291" s="1"/>
  <c r="C291" i="6"/>
  <c r="E291" s="1"/>
  <c r="B292"/>
  <c r="D292" s="1"/>
  <c r="B296" i="15"/>
  <c r="D296" s="1"/>
  <c r="C295"/>
  <c r="E295" s="1"/>
  <c r="C291" i="5"/>
  <c r="E291" s="1"/>
  <c r="B292"/>
  <c r="D292" s="1"/>
  <c r="B293" i="13"/>
  <c r="D293" s="1"/>
  <c r="C292"/>
  <c r="E292" s="1"/>
  <c r="B293" i="10"/>
  <c r="D293" s="1"/>
  <c r="C292"/>
  <c r="E292" s="1"/>
  <c r="B293" i="9"/>
  <c r="D293" s="1"/>
  <c r="C292"/>
  <c r="E292" s="1"/>
  <c r="B294" i="8"/>
  <c r="D294" s="1"/>
  <c r="C293"/>
  <c r="E293" s="1"/>
  <c r="D293" i="7" l="1"/>
  <c r="B294"/>
  <c r="C293"/>
  <c r="E293" s="1"/>
  <c r="D292" i="11"/>
  <c r="B293"/>
  <c r="C292"/>
  <c r="E292" s="1"/>
  <c r="D292" i="4"/>
  <c r="C292"/>
  <c r="E292" s="1"/>
  <c r="B293"/>
  <c r="D292" i="12"/>
  <c r="B293"/>
  <c r="C292"/>
  <c r="E292" s="1"/>
  <c r="D292" i="1"/>
  <c r="B293"/>
  <c r="C292"/>
  <c r="E292" s="1"/>
  <c r="C292" i="6"/>
  <c r="E292" s="1"/>
  <c r="B293"/>
  <c r="D293" s="1"/>
  <c r="B297" i="15"/>
  <c r="D297" s="1"/>
  <c r="C296"/>
  <c r="E296" s="1"/>
  <c r="B293" i="5"/>
  <c r="D293" s="1"/>
  <c r="C292"/>
  <c r="E292" s="1"/>
  <c r="B294" i="13"/>
  <c r="D294" s="1"/>
  <c r="C293"/>
  <c r="E293" s="1"/>
  <c r="B294" i="10"/>
  <c r="D294" s="1"/>
  <c r="C293"/>
  <c r="E293" s="1"/>
  <c r="B294" i="9"/>
  <c r="D294" s="1"/>
  <c r="C293"/>
  <c r="E293" s="1"/>
  <c r="B295" i="8"/>
  <c r="D295" s="1"/>
  <c r="C294"/>
  <c r="E294" s="1"/>
  <c r="D294" i="7" l="1"/>
  <c r="B295"/>
  <c r="C294"/>
  <c r="E294" s="1"/>
  <c r="D293" i="11"/>
  <c r="B294"/>
  <c r="C293"/>
  <c r="E293" s="1"/>
  <c r="D293" i="4"/>
  <c r="C293"/>
  <c r="E293" s="1"/>
  <c r="B294"/>
  <c r="D293" i="12"/>
  <c r="B294"/>
  <c r="C293"/>
  <c r="E293" s="1"/>
  <c r="D293" i="1"/>
  <c r="C293"/>
  <c r="E293" s="1"/>
  <c r="B294"/>
  <c r="C293" i="6"/>
  <c r="E293" s="1"/>
  <c r="B294"/>
  <c r="D294" s="1"/>
  <c r="B298" i="15"/>
  <c r="D298" s="1"/>
  <c r="C297"/>
  <c r="E297" s="1"/>
  <c r="C293" i="5"/>
  <c r="E293" s="1"/>
  <c r="B294"/>
  <c r="D294" s="1"/>
  <c r="B295" i="13"/>
  <c r="D295" s="1"/>
  <c r="C294"/>
  <c r="E294" s="1"/>
  <c r="B295" i="10"/>
  <c r="D295" s="1"/>
  <c r="C294"/>
  <c r="E294" s="1"/>
  <c r="B295" i="9"/>
  <c r="D295" s="1"/>
  <c r="C294"/>
  <c r="E294" s="1"/>
  <c r="B296" i="8"/>
  <c r="D296" s="1"/>
  <c r="C295"/>
  <c r="E295" s="1"/>
  <c r="D295" i="7" l="1"/>
  <c r="B296"/>
  <c r="C295"/>
  <c r="E295" s="1"/>
  <c r="D294" i="11"/>
  <c r="B295"/>
  <c r="C294"/>
  <c r="E294" s="1"/>
  <c r="D294" i="4"/>
  <c r="C294"/>
  <c r="E294" s="1"/>
  <c r="B295"/>
  <c r="D294" i="12"/>
  <c r="B295"/>
  <c r="C294"/>
  <c r="E294" s="1"/>
  <c r="D294" i="1"/>
  <c r="B295"/>
  <c r="C294"/>
  <c r="E294" s="1"/>
  <c r="C294" i="6"/>
  <c r="E294" s="1"/>
  <c r="B295"/>
  <c r="D295" s="1"/>
  <c r="B299" i="15"/>
  <c r="D299" s="1"/>
  <c r="C298"/>
  <c r="E298" s="1"/>
  <c r="C294" i="5"/>
  <c r="E294" s="1"/>
  <c r="B295"/>
  <c r="D295" s="1"/>
  <c r="B296" i="13"/>
  <c r="D296" s="1"/>
  <c r="C295"/>
  <c r="E295" s="1"/>
  <c r="B296" i="10"/>
  <c r="D296" s="1"/>
  <c r="C295"/>
  <c r="E295" s="1"/>
  <c r="B296" i="9"/>
  <c r="D296" s="1"/>
  <c r="C295"/>
  <c r="E295" s="1"/>
  <c r="B297" i="8"/>
  <c r="D297" s="1"/>
  <c r="C296"/>
  <c r="E296" s="1"/>
  <c r="D296" i="7" l="1"/>
  <c r="B297"/>
  <c r="C296"/>
  <c r="E296" s="1"/>
  <c r="D295" i="11"/>
  <c r="B296"/>
  <c r="C295"/>
  <c r="E295" s="1"/>
  <c r="D295" i="4"/>
  <c r="C295"/>
  <c r="E295" s="1"/>
  <c r="B296"/>
  <c r="D295" i="12"/>
  <c r="B296"/>
  <c r="C295"/>
  <c r="E295" s="1"/>
  <c r="D295" i="1"/>
  <c r="B296"/>
  <c r="C295"/>
  <c r="E295" s="1"/>
  <c r="C295" i="6"/>
  <c r="E295" s="1"/>
  <c r="B296"/>
  <c r="D296" s="1"/>
  <c r="B300" i="15"/>
  <c r="D300" s="1"/>
  <c r="C299"/>
  <c r="E299" s="1"/>
  <c r="B296" i="5"/>
  <c r="D296" s="1"/>
  <c r="C295"/>
  <c r="E295" s="1"/>
  <c r="B297" i="13"/>
  <c r="D297" s="1"/>
  <c r="C296"/>
  <c r="E296" s="1"/>
  <c r="B297" i="10"/>
  <c r="D297" s="1"/>
  <c r="C296"/>
  <c r="E296" s="1"/>
  <c r="B297" i="9"/>
  <c r="D297" s="1"/>
  <c r="C296"/>
  <c r="E296" s="1"/>
  <c r="B298" i="8"/>
  <c r="D298" s="1"/>
  <c r="C297"/>
  <c r="E297" s="1"/>
  <c r="D297" i="7" l="1"/>
  <c r="B298"/>
  <c r="C297"/>
  <c r="E297" s="1"/>
  <c r="D296" i="11"/>
  <c r="B297"/>
  <c r="C296"/>
  <c r="E296" s="1"/>
  <c r="D296" i="4"/>
  <c r="C296"/>
  <c r="E296" s="1"/>
  <c r="B297"/>
  <c r="D296" i="12"/>
  <c r="B297"/>
  <c r="C296"/>
  <c r="E296" s="1"/>
  <c r="D296" i="1"/>
  <c r="B297"/>
  <c r="C296"/>
  <c r="E296" s="1"/>
  <c r="C296" i="6"/>
  <c r="E296" s="1"/>
  <c r="B297"/>
  <c r="D297" s="1"/>
  <c r="B301" i="15"/>
  <c r="D301" s="1"/>
  <c r="C300"/>
  <c r="E300" s="1"/>
  <c r="C296" i="5"/>
  <c r="E296" s="1"/>
  <c r="B297"/>
  <c r="D297" s="1"/>
  <c r="B298" i="13"/>
  <c r="D298" s="1"/>
  <c r="C297"/>
  <c r="E297" s="1"/>
  <c r="B298" i="10"/>
  <c r="D298" s="1"/>
  <c r="C297"/>
  <c r="E297" s="1"/>
  <c r="B298" i="9"/>
  <c r="D298" s="1"/>
  <c r="C297"/>
  <c r="E297" s="1"/>
  <c r="B299" i="8"/>
  <c r="D299" s="1"/>
  <c r="C298"/>
  <c r="E298" s="1"/>
  <c r="D298" i="7" l="1"/>
  <c r="B299"/>
  <c r="C298"/>
  <c r="E298" s="1"/>
  <c r="D297" i="11"/>
  <c r="B298"/>
  <c r="C297"/>
  <c r="E297" s="1"/>
  <c r="D297" i="4"/>
  <c r="C297"/>
  <c r="E297" s="1"/>
  <c r="B298"/>
  <c r="D297" i="12"/>
  <c r="B298"/>
  <c r="C297"/>
  <c r="E297" s="1"/>
  <c r="D297" i="1"/>
  <c r="B298"/>
  <c r="C297"/>
  <c r="E297" s="1"/>
  <c r="C297" i="6"/>
  <c r="E297" s="1"/>
  <c r="B298"/>
  <c r="D298" s="1"/>
  <c r="B302" i="15"/>
  <c r="D302" s="1"/>
  <c r="C301"/>
  <c r="E301" s="1"/>
  <c r="C297" i="5"/>
  <c r="E297" s="1"/>
  <c r="B298"/>
  <c r="D298" s="1"/>
  <c r="B299" i="13"/>
  <c r="D299" s="1"/>
  <c r="C298"/>
  <c r="E298" s="1"/>
  <c r="B299" i="10"/>
  <c r="D299" s="1"/>
  <c r="C298"/>
  <c r="E298" s="1"/>
  <c r="B299" i="9"/>
  <c r="D299" s="1"/>
  <c r="C298"/>
  <c r="E298" s="1"/>
  <c r="B300" i="8"/>
  <c r="D300" s="1"/>
  <c r="C299"/>
  <c r="E299" s="1"/>
  <c r="D299" i="7" l="1"/>
  <c r="B300"/>
  <c r="C299"/>
  <c r="E299" s="1"/>
  <c r="D298" i="11"/>
  <c r="B299"/>
  <c r="C298"/>
  <c r="E298" s="1"/>
  <c r="D298" i="4"/>
  <c r="C298"/>
  <c r="E298" s="1"/>
  <c r="B299"/>
  <c r="D298" i="12"/>
  <c r="B299"/>
  <c r="C298"/>
  <c r="E298" s="1"/>
  <c r="D298" i="1"/>
  <c r="B299"/>
  <c r="C298"/>
  <c r="E298" s="1"/>
  <c r="C298" i="6"/>
  <c r="E298" s="1"/>
  <c r="B299"/>
  <c r="D299" s="1"/>
  <c r="B303" i="15"/>
  <c r="D303" s="1"/>
  <c r="C302"/>
  <c r="E302" s="1"/>
  <c r="B299" i="5"/>
  <c r="D299" s="1"/>
  <c r="C298"/>
  <c r="E298" s="1"/>
  <c r="B300" i="13"/>
  <c r="D300" s="1"/>
  <c r="C299"/>
  <c r="E299" s="1"/>
  <c r="B300" i="10"/>
  <c r="D300" s="1"/>
  <c r="C299"/>
  <c r="E299" s="1"/>
  <c r="B300" i="9"/>
  <c r="D300" s="1"/>
  <c r="C299"/>
  <c r="E299" s="1"/>
  <c r="B301" i="8"/>
  <c r="D301" s="1"/>
  <c r="C300"/>
  <c r="E300" s="1"/>
  <c r="D300" i="7" l="1"/>
  <c r="C300"/>
  <c r="E300" s="1"/>
  <c r="B301"/>
  <c r="D299" i="11"/>
  <c r="B300"/>
  <c r="C299"/>
  <c r="E299" s="1"/>
  <c r="D299" i="4"/>
  <c r="C299"/>
  <c r="E299" s="1"/>
  <c r="B300"/>
  <c r="D299" i="12"/>
  <c r="B300"/>
  <c r="C299"/>
  <c r="E299" s="1"/>
  <c r="D299" i="1"/>
  <c r="B300"/>
  <c r="C299"/>
  <c r="E299" s="1"/>
  <c r="C299" i="6"/>
  <c r="E299" s="1"/>
  <c r="B300"/>
  <c r="D300" s="1"/>
  <c r="B304" i="15"/>
  <c r="D304" s="1"/>
  <c r="C303"/>
  <c r="E303" s="1"/>
  <c r="C299" i="5"/>
  <c r="E299" s="1"/>
  <c r="B300"/>
  <c r="D300" s="1"/>
  <c r="B301" i="13"/>
  <c r="D301" s="1"/>
  <c r="C300"/>
  <c r="E300" s="1"/>
  <c r="B301" i="10"/>
  <c r="D301" s="1"/>
  <c r="C300"/>
  <c r="E300" s="1"/>
  <c r="B301" i="9"/>
  <c r="D301" s="1"/>
  <c r="C300"/>
  <c r="E300" s="1"/>
  <c r="B302" i="8"/>
  <c r="D302" s="1"/>
  <c r="C301"/>
  <c r="E301" s="1"/>
  <c r="D301" i="7" l="1"/>
  <c r="B302"/>
  <c r="C301"/>
  <c r="E301" s="1"/>
  <c r="D300" i="11"/>
  <c r="B301"/>
  <c r="C300"/>
  <c r="E300" s="1"/>
  <c r="D300" i="4"/>
  <c r="C300"/>
  <c r="E300" s="1"/>
  <c r="B301"/>
  <c r="D300" i="12"/>
  <c r="B301"/>
  <c r="C300"/>
  <c r="E300" s="1"/>
  <c r="D300" i="1"/>
  <c r="B301"/>
  <c r="C300"/>
  <c r="E300" s="1"/>
  <c r="C300" i="6"/>
  <c r="E300" s="1"/>
  <c r="B301"/>
  <c r="D301" s="1"/>
  <c r="B305" i="15"/>
  <c r="D305" s="1"/>
  <c r="C304"/>
  <c r="E304" s="1"/>
  <c r="C300" i="5"/>
  <c r="E300" s="1"/>
  <c r="B301"/>
  <c r="D301" s="1"/>
  <c r="B302" i="13"/>
  <c r="D302" s="1"/>
  <c r="C301"/>
  <c r="E301" s="1"/>
  <c r="B302" i="10"/>
  <c r="D302" s="1"/>
  <c r="C301"/>
  <c r="E301" s="1"/>
  <c r="B302" i="9"/>
  <c r="D302" s="1"/>
  <c r="C301"/>
  <c r="E301" s="1"/>
  <c r="B303" i="8"/>
  <c r="D303" s="1"/>
  <c r="C302"/>
  <c r="E302" s="1"/>
  <c r="D302" i="7" l="1"/>
  <c r="B303"/>
  <c r="C302"/>
  <c r="E302" s="1"/>
  <c r="D301" i="11"/>
  <c r="B302"/>
  <c r="C301"/>
  <c r="E301" s="1"/>
  <c r="D301" i="4"/>
  <c r="C301"/>
  <c r="E301" s="1"/>
  <c r="B302"/>
  <c r="D301" i="12"/>
  <c r="B302"/>
  <c r="C301"/>
  <c r="E301" s="1"/>
  <c r="D301" i="1"/>
  <c r="B302"/>
  <c r="C301"/>
  <c r="E301" s="1"/>
  <c r="C301" i="6"/>
  <c r="E301" s="1"/>
  <c r="B302"/>
  <c r="D302" s="1"/>
  <c r="B306" i="15"/>
  <c r="D306" s="1"/>
  <c r="C305"/>
  <c r="E305" s="1"/>
  <c r="C301" i="5"/>
  <c r="E301" s="1"/>
  <c r="B302"/>
  <c r="D302" s="1"/>
  <c r="B303" i="13"/>
  <c r="D303" s="1"/>
  <c r="C302"/>
  <c r="E302" s="1"/>
  <c r="B303" i="10"/>
  <c r="D303" s="1"/>
  <c r="C302"/>
  <c r="E302" s="1"/>
  <c r="B303" i="9"/>
  <c r="D303" s="1"/>
  <c r="C302"/>
  <c r="E302" s="1"/>
  <c r="B304" i="8"/>
  <c r="D304" s="1"/>
  <c r="C303"/>
  <c r="E303" s="1"/>
  <c r="D303" i="7" l="1"/>
  <c r="B304"/>
  <c r="C303"/>
  <c r="E303" s="1"/>
  <c r="D302" i="11"/>
  <c r="B303"/>
  <c r="C302"/>
  <c r="E302" s="1"/>
  <c r="D302" i="4"/>
  <c r="C302"/>
  <c r="E302" s="1"/>
  <c r="B303"/>
  <c r="D302" i="12"/>
  <c r="B303"/>
  <c r="C302"/>
  <c r="E302" s="1"/>
  <c r="D302" i="1"/>
  <c r="B303"/>
  <c r="C302"/>
  <c r="E302" s="1"/>
  <c r="C302" i="6"/>
  <c r="E302" s="1"/>
  <c r="B303"/>
  <c r="D303" s="1"/>
  <c r="B307" i="15"/>
  <c r="D307" s="1"/>
  <c r="C306"/>
  <c r="E306" s="1"/>
  <c r="C302" i="5"/>
  <c r="E302" s="1"/>
  <c r="B303"/>
  <c r="D303" s="1"/>
  <c r="B304" i="13"/>
  <c r="D304" s="1"/>
  <c r="C303"/>
  <c r="E303" s="1"/>
  <c r="B304" i="10"/>
  <c r="D304" s="1"/>
  <c r="C303"/>
  <c r="E303" s="1"/>
  <c r="B304" i="9"/>
  <c r="D304" s="1"/>
  <c r="C303"/>
  <c r="E303" s="1"/>
  <c r="B305" i="8"/>
  <c r="D305" s="1"/>
  <c r="C304"/>
  <c r="E304" s="1"/>
  <c r="D304" i="7" l="1"/>
  <c r="B305"/>
  <c r="C304"/>
  <c r="E304" s="1"/>
  <c r="D303" i="11"/>
  <c r="B304"/>
  <c r="C303"/>
  <c r="E303" s="1"/>
  <c r="D303" i="4"/>
  <c r="C303"/>
  <c r="E303" s="1"/>
  <c r="B304"/>
  <c r="D303" i="12"/>
  <c r="B304"/>
  <c r="C303"/>
  <c r="E303" s="1"/>
  <c r="D303" i="1"/>
  <c r="B304"/>
  <c r="C303"/>
  <c r="E303" s="1"/>
  <c r="C303" i="6"/>
  <c r="E303" s="1"/>
  <c r="B304"/>
  <c r="D304" s="1"/>
  <c r="B308" i="15"/>
  <c r="D308" s="1"/>
  <c r="C307"/>
  <c r="E307" s="1"/>
  <c r="B304" i="5"/>
  <c r="D304" s="1"/>
  <c r="C303"/>
  <c r="E303" s="1"/>
  <c r="B305" i="13"/>
  <c r="D305" s="1"/>
  <c r="C304"/>
  <c r="E304" s="1"/>
  <c r="B305" i="10"/>
  <c r="D305" s="1"/>
  <c r="C304"/>
  <c r="E304" s="1"/>
  <c r="B305" i="9"/>
  <c r="D305" s="1"/>
  <c r="C304"/>
  <c r="E304" s="1"/>
  <c r="B306" i="8"/>
  <c r="D306" s="1"/>
  <c r="C305"/>
  <c r="E305" s="1"/>
  <c r="D305" i="7" l="1"/>
  <c r="B306"/>
  <c r="C305"/>
  <c r="E305" s="1"/>
  <c r="D304" i="11"/>
  <c r="B305"/>
  <c r="C304"/>
  <c r="E304" s="1"/>
  <c r="D304" i="4"/>
  <c r="C304"/>
  <c r="E304" s="1"/>
  <c r="B305"/>
  <c r="D304" i="12"/>
  <c r="B305"/>
  <c r="C304"/>
  <c r="E304" s="1"/>
  <c r="D304" i="1"/>
  <c r="B305"/>
  <c r="C304"/>
  <c r="E304" s="1"/>
  <c r="C304" i="6"/>
  <c r="E304" s="1"/>
  <c r="B305"/>
  <c r="D305" s="1"/>
  <c r="B309" i="15"/>
  <c r="D309" s="1"/>
  <c r="C308"/>
  <c r="E308" s="1"/>
  <c r="C304" i="5"/>
  <c r="E304" s="1"/>
  <c r="B305"/>
  <c r="D305" s="1"/>
  <c r="B306" i="13"/>
  <c r="D306" s="1"/>
  <c r="C305"/>
  <c r="E305" s="1"/>
  <c r="B306" i="10"/>
  <c r="D306" s="1"/>
  <c r="C305"/>
  <c r="E305" s="1"/>
  <c r="B306" i="9"/>
  <c r="D306" s="1"/>
  <c r="C305"/>
  <c r="E305" s="1"/>
  <c r="B307" i="8"/>
  <c r="D307" s="1"/>
  <c r="C306"/>
  <c r="E306" s="1"/>
  <c r="D306" i="7" l="1"/>
  <c r="B307"/>
  <c r="C306"/>
  <c r="E306" s="1"/>
  <c r="D305" i="11"/>
  <c r="B306"/>
  <c r="C305"/>
  <c r="E305" s="1"/>
  <c r="D305" i="4"/>
  <c r="C305"/>
  <c r="E305" s="1"/>
  <c r="B306"/>
  <c r="D305" i="12"/>
  <c r="B306"/>
  <c r="C305"/>
  <c r="E305" s="1"/>
  <c r="D305" i="1"/>
  <c r="B306"/>
  <c r="C305"/>
  <c r="E305" s="1"/>
  <c r="C305" i="6"/>
  <c r="E305" s="1"/>
  <c r="B306"/>
  <c r="D306" s="1"/>
  <c r="B310" i="15"/>
  <c r="D310" s="1"/>
  <c r="C309"/>
  <c r="E309" s="1"/>
  <c r="B306" i="5"/>
  <c r="D306" s="1"/>
  <c r="C305"/>
  <c r="E305" s="1"/>
  <c r="B307" i="13"/>
  <c r="D307" s="1"/>
  <c r="C306"/>
  <c r="E306" s="1"/>
  <c r="B307" i="10"/>
  <c r="D307" s="1"/>
  <c r="C306"/>
  <c r="E306" s="1"/>
  <c r="B307" i="9"/>
  <c r="D307" s="1"/>
  <c r="C306"/>
  <c r="E306" s="1"/>
  <c r="B308" i="8"/>
  <c r="D308" s="1"/>
  <c r="C307"/>
  <c r="E307" s="1"/>
  <c r="D307" i="7" l="1"/>
  <c r="B308"/>
  <c r="C307"/>
  <c r="E307" s="1"/>
  <c r="D306" i="11"/>
  <c r="B307"/>
  <c r="C306"/>
  <c r="E306" s="1"/>
  <c r="D306" i="4"/>
  <c r="C306"/>
  <c r="E306" s="1"/>
  <c r="B307"/>
  <c r="D306" i="12"/>
  <c r="B307"/>
  <c r="C306"/>
  <c r="E306" s="1"/>
  <c r="D306" i="1"/>
  <c r="B307"/>
  <c r="C306"/>
  <c r="E306" s="1"/>
  <c r="C306" i="6"/>
  <c r="E306" s="1"/>
  <c r="B307"/>
  <c r="D307" s="1"/>
  <c r="B311" i="15"/>
  <c r="D311" s="1"/>
  <c r="C310"/>
  <c r="E310" s="1"/>
  <c r="B307" i="5"/>
  <c r="D307" s="1"/>
  <c r="C306"/>
  <c r="E306" s="1"/>
  <c r="B308" i="13"/>
  <c r="D308" s="1"/>
  <c r="C307"/>
  <c r="E307" s="1"/>
  <c r="B308" i="10"/>
  <c r="D308" s="1"/>
  <c r="C307"/>
  <c r="E307" s="1"/>
  <c r="B308" i="9"/>
  <c r="D308" s="1"/>
  <c r="C307"/>
  <c r="E307" s="1"/>
  <c r="B309" i="8"/>
  <c r="D309" s="1"/>
  <c r="C308"/>
  <c r="E308" s="1"/>
  <c r="D308" i="7" l="1"/>
  <c r="B309"/>
  <c r="C308"/>
  <c r="E308" s="1"/>
  <c r="D307" i="11"/>
  <c r="B308"/>
  <c r="C307"/>
  <c r="E307" s="1"/>
  <c r="D307" i="4"/>
  <c r="C307"/>
  <c r="E307" s="1"/>
  <c r="B308"/>
  <c r="D307" i="12"/>
  <c r="B308"/>
  <c r="C307"/>
  <c r="E307" s="1"/>
  <c r="D307" i="1"/>
  <c r="B308"/>
  <c r="C307"/>
  <c r="E307" s="1"/>
  <c r="C307" i="6"/>
  <c r="E307" s="1"/>
  <c r="B308"/>
  <c r="D308" s="1"/>
  <c r="B312" i="15"/>
  <c r="D312" s="1"/>
  <c r="C311"/>
  <c r="E311" s="1"/>
  <c r="C307" i="5"/>
  <c r="E307" s="1"/>
  <c r="B308"/>
  <c r="D308" s="1"/>
  <c r="B309" i="13"/>
  <c r="D309" s="1"/>
  <c r="C308"/>
  <c r="E308" s="1"/>
  <c r="B309" i="10"/>
  <c r="D309" s="1"/>
  <c r="C308"/>
  <c r="E308" s="1"/>
  <c r="B309" i="9"/>
  <c r="D309" s="1"/>
  <c r="C308"/>
  <c r="E308" s="1"/>
  <c r="B310" i="8"/>
  <c r="D310" s="1"/>
  <c r="C309"/>
  <c r="E309" s="1"/>
  <c r="D309" i="7" l="1"/>
  <c r="B310"/>
  <c r="C309"/>
  <c r="E309" s="1"/>
  <c r="D308" i="11"/>
  <c r="B309"/>
  <c r="C308"/>
  <c r="E308" s="1"/>
  <c r="D308" i="4"/>
  <c r="C308"/>
  <c r="E308" s="1"/>
  <c r="B309"/>
  <c r="D308" i="12"/>
  <c r="B309"/>
  <c r="C308"/>
  <c r="E308" s="1"/>
  <c r="D308" i="1"/>
  <c r="B309"/>
  <c r="C308"/>
  <c r="E308" s="1"/>
  <c r="C308" i="6"/>
  <c r="E308" s="1"/>
  <c r="B309"/>
  <c r="D309" s="1"/>
  <c r="B313" i="15"/>
  <c r="D313" s="1"/>
  <c r="C312"/>
  <c r="E312" s="1"/>
  <c r="C308" i="5"/>
  <c r="E308" s="1"/>
  <c r="B309"/>
  <c r="D309" s="1"/>
  <c r="B310" i="13"/>
  <c r="D310" s="1"/>
  <c r="C309"/>
  <c r="E309" s="1"/>
  <c r="B310" i="10"/>
  <c r="D310" s="1"/>
  <c r="C309"/>
  <c r="E309" s="1"/>
  <c r="B310" i="9"/>
  <c r="D310" s="1"/>
  <c r="C309"/>
  <c r="E309" s="1"/>
  <c r="B311" i="8"/>
  <c r="D311" s="1"/>
  <c r="C310"/>
  <c r="E310" s="1"/>
  <c r="D310" i="7" l="1"/>
  <c r="B311"/>
  <c r="C310"/>
  <c r="E310" s="1"/>
  <c r="D309" i="11"/>
  <c r="B310"/>
  <c r="C309"/>
  <c r="E309" s="1"/>
  <c r="D309" i="4"/>
  <c r="C309"/>
  <c r="E309" s="1"/>
  <c r="B310"/>
  <c r="D309" i="12"/>
  <c r="B310"/>
  <c r="C309"/>
  <c r="E309" s="1"/>
  <c r="D309" i="1"/>
  <c r="B310"/>
  <c r="C309"/>
  <c r="E309" s="1"/>
  <c r="C309" i="6"/>
  <c r="E309" s="1"/>
  <c r="B310"/>
  <c r="D310" s="1"/>
  <c r="B314" i="15"/>
  <c r="D314" s="1"/>
  <c r="C313"/>
  <c r="E313" s="1"/>
  <c r="C309" i="5"/>
  <c r="E309" s="1"/>
  <c r="B310"/>
  <c r="D310" s="1"/>
  <c r="B311" i="13"/>
  <c r="D311" s="1"/>
  <c r="C310"/>
  <c r="E310" s="1"/>
  <c r="B311" i="10"/>
  <c r="D311" s="1"/>
  <c r="C310"/>
  <c r="E310" s="1"/>
  <c r="B311" i="9"/>
  <c r="D311" s="1"/>
  <c r="C310"/>
  <c r="E310" s="1"/>
  <c r="B312" i="8"/>
  <c r="D312" s="1"/>
  <c r="C311"/>
  <c r="E311" s="1"/>
  <c r="D311" i="7" l="1"/>
  <c r="B312"/>
  <c r="C311"/>
  <c r="E311" s="1"/>
  <c r="D310" i="11"/>
  <c r="B311"/>
  <c r="C310"/>
  <c r="E310" s="1"/>
  <c r="D310" i="4"/>
  <c r="C310"/>
  <c r="E310" s="1"/>
  <c r="B311"/>
  <c r="D310" i="12"/>
  <c r="B311"/>
  <c r="C310"/>
  <c r="E310" s="1"/>
  <c r="D310" i="1"/>
  <c r="B311"/>
  <c r="C310"/>
  <c r="E310" s="1"/>
  <c r="C310" i="6"/>
  <c r="E310" s="1"/>
  <c r="B311"/>
  <c r="D311" s="1"/>
  <c r="B315" i="15"/>
  <c r="D315" s="1"/>
  <c r="C314"/>
  <c r="E314" s="1"/>
  <c r="C310" i="5"/>
  <c r="E310" s="1"/>
  <c r="B311"/>
  <c r="D311" s="1"/>
  <c r="B312" i="13"/>
  <c r="D312" s="1"/>
  <c r="C311"/>
  <c r="E311" s="1"/>
  <c r="B312" i="10"/>
  <c r="D312" s="1"/>
  <c r="C311"/>
  <c r="E311" s="1"/>
  <c r="B312" i="9"/>
  <c r="D312" s="1"/>
  <c r="C311"/>
  <c r="E311" s="1"/>
  <c r="B313" i="8"/>
  <c r="D313" s="1"/>
  <c r="C312"/>
  <c r="E312" s="1"/>
  <c r="D312" i="7" l="1"/>
  <c r="B313"/>
  <c r="C312"/>
  <c r="E312" s="1"/>
  <c r="D311" i="11"/>
  <c r="B312"/>
  <c r="C311"/>
  <c r="E311" s="1"/>
  <c r="D311" i="4"/>
  <c r="C311"/>
  <c r="E311" s="1"/>
  <c r="B312"/>
  <c r="D311" i="12"/>
  <c r="B312"/>
  <c r="C311"/>
  <c r="E311" s="1"/>
  <c r="D311" i="1"/>
  <c r="B312"/>
  <c r="C311"/>
  <c r="E311" s="1"/>
  <c r="C311" i="6"/>
  <c r="E311" s="1"/>
  <c r="B312"/>
  <c r="D312" s="1"/>
  <c r="B316" i="15"/>
  <c r="D316" s="1"/>
  <c r="C315"/>
  <c r="E315" s="1"/>
  <c r="B312" i="5"/>
  <c r="D312" s="1"/>
  <c r="C311"/>
  <c r="E311" s="1"/>
  <c r="B313" i="13"/>
  <c r="D313" s="1"/>
  <c r="C312"/>
  <c r="E312" s="1"/>
  <c r="B313" i="10"/>
  <c r="D313" s="1"/>
  <c r="C312"/>
  <c r="E312" s="1"/>
  <c r="B313" i="9"/>
  <c r="D313" s="1"/>
  <c r="C312"/>
  <c r="E312" s="1"/>
  <c r="B314" i="8"/>
  <c r="D314" s="1"/>
  <c r="C313"/>
  <c r="E313" s="1"/>
  <c r="D313" i="7" l="1"/>
  <c r="B314"/>
  <c r="C313"/>
  <c r="E313" s="1"/>
  <c r="D312" i="11"/>
  <c r="B313"/>
  <c r="C312"/>
  <c r="E312" s="1"/>
  <c r="D312" i="4"/>
  <c r="C312"/>
  <c r="E312" s="1"/>
  <c r="B313"/>
  <c r="D312" i="12"/>
  <c r="B313"/>
  <c r="C312"/>
  <c r="E312" s="1"/>
  <c r="D312" i="1"/>
  <c r="B313"/>
  <c r="C312"/>
  <c r="E312" s="1"/>
  <c r="C312" i="6"/>
  <c r="E312" s="1"/>
  <c r="B313"/>
  <c r="D313" s="1"/>
  <c r="B317" i="15"/>
  <c r="D317" s="1"/>
  <c r="C316"/>
  <c r="E316" s="1"/>
  <c r="C312" i="5"/>
  <c r="E312" s="1"/>
  <c r="B313"/>
  <c r="D313" s="1"/>
  <c r="B314" i="13"/>
  <c r="D314" s="1"/>
  <c r="C313"/>
  <c r="E313" s="1"/>
  <c r="B314" i="10"/>
  <c r="D314" s="1"/>
  <c r="C313"/>
  <c r="E313" s="1"/>
  <c r="B314" i="9"/>
  <c r="D314" s="1"/>
  <c r="C313"/>
  <c r="E313" s="1"/>
  <c r="B315" i="8"/>
  <c r="D315" s="1"/>
  <c r="C314"/>
  <c r="E314" s="1"/>
  <c r="D314" i="7" l="1"/>
  <c r="B315"/>
  <c r="C314"/>
  <c r="E314" s="1"/>
  <c r="D313" i="11"/>
  <c r="B314"/>
  <c r="C313"/>
  <c r="E313" s="1"/>
  <c r="D313" i="4"/>
  <c r="C313"/>
  <c r="E313" s="1"/>
  <c r="B314"/>
  <c r="D313" i="12"/>
  <c r="B314"/>
  <c r="C313"/>
  <c r="E313" s="1"/>
  <c r="D313" i="1"/>
  <c r="B314"/>
  <c r="C313"/>
  <c r="E313" s="1"/>
  <c r="C313" i="6"/>
  <c r="E313" s="1"/>
  <c r="B314"/>
  <c r="D314" s="1"/>
  <c r="B318" i="15"/>
  <c r="D318" s="1"/>
  <c r="C317"/>
  <c r="E317" s="1"/>
  <c r="C313" i="5"/>
  <c r="E313" s="1"/>
  <c r="B314"/>
  <c r="D314" s="1"/>
  <c r="B315" i="13"/>
  <c r="C314"/>
  <c r="E314" s="1"/>
  <c r="B315" i="10"/>
  <c r="D315" s="1"/>
  <c r="C314"/>
  <c r="E314" s="1"/>
  <c r="B315" i="9"/>
  <c r="D315" s="1"/>
  <c r="C314"/>
  <c r="E314" s="1"/>
  <c r="B316" i="8"/>
  <c r="D316" s="1"/>
  <c r="C315"/>
  <c r="E315" s="1"/>
  <c r="D315" i="7" l="1"/>
  <c r="B316"/>
  <c r="C315"/>
  <c r="D314" i="11"/>
  <c r="B315"/>
  <c r="C314"/>
  <c r="E314" s="1"/>
  <c r="D314" i="4"/>
  <c r="C314"/>
  <c r="E314" s="1"/>
  <c r="B315"/>
  <c r="C315" i="13"/>
  <c r="E315" s="1"/>
  <c r="D315"/>
  <c r="D314" i="12"/>
  <c r="B315"/>
  <c r="C314"/>
  <c r="E314" s="1"/>
  <c r="D314" i="1"/>
  <c r="B315"/>
  <c r="C314"/>
  <c r="E314" s="1"/>
  <c r="C314" i="6"/>
  <c r="E314" s="1"/>
  <c r="B315"/>
  <c r="D315" s="1"/>
  <c r="B319" i="15"/>
  <c r="D319" s="1"/>
  <c r="C318"/>
  <c r="E318" s="1"/>
  <c r="B315" i="5"/>
  <c r="D315" s="1"/>
  <c r="C314"/>
  <c r="E314" s="1"/>
  <c r="B316" i="13"/>
  <c r="B316" i="10"/>
  <c r="D316" s="1"/>
  <c r="C315"/>
  <c r="E315" s="1"/>
  <c r="B316" i="9"/>
  <c r="D316" s="1"/>
  <c r="C315"/>
  <c r="E315" s="1"/>
  <c r="H35" i="8"/>
  <c r="H36" s="1"/>
  <c r="B317"/>
  <c r="D317" s="1"/>
  <c r="D316" i="7" l="1"/>
  <c r="B317"/>
  <c r="E315"/>
  <c r="H35"/>
  <c r="H36" s="1"/>
  <c r="D315" i="11"/>
  <c r="B316"/>
  <c r="C315"/>
  <c r="D315" i="4"/>
  <c r="C315"/>
  <c r="B316"/>
  <c r="C316" i="13"/>
  <c r="E316" s="1"/>
  <c r="D316"/>
  <c r="D315" i="12"/>
  <c r="B316"/>
  <c r="C315"/>
  <c r="D315" i="1"/>
  <c r="B316"/>
  <c r="C315"/>
  <c r="C315" i="6"/>
  <c r="E315" s="1"/>
  <c r="B316"/>
  <c r="D316" s="1"/>
  <c r="B320" i="15"/>
  <c r="D320" s="1"/>
  <c r="C319"/>
  <c r="E319" s="1"/>
  <c r="C315" i="5"/>
  <c r="E315" s="1"/>
  <c r="B316"/>
  <c r="D316" s="1"/>
  <c r="B317" i="13"/>
  <c r="H35" i="10"/>
  <c r="H36" s="1"/>
  <c r="B317"/>
  <c r="D317" s="1"/>
  <c r="H35" i="9"/>
  <c r="H36" s="1"/>
  <c r="B317"/>
  <c r="D317" s="1"/>
  <c r="B318" i="8"/>
  <c r="C317"/>
  <c r="E317" s="1"/>
  <c r="C316"/>
  <c r="E316" s="1"/>
  <c r="C318" l="1"/>
  <c r="E318" s="1"/>
  <c r="D318"/>
  <c r="C316" i="7"/>
  <c r="E316" s="1"/>
  <c r="C317"/>
  <c r="E317" s="1"/>
  <c r="D317"/>
  <c r="B318"/>
  <c r="D316" i="11"/>
  <c r="B317"/>
  <c r="E315"/>
  <c r="H35"/>
  <c r="H36" s="1"/>
  <c r="E315" i="4"/>
  <c r="H35"/>
  <c r="H36" s="1"/>
  <c r="D316"/>
  <c r="B317"/>
  <c r="C317" i="13"/>
  <c r="E317" s="1"/>
  <c r="D317"/>
  <c r="E315" i="12"/>
  <c r="H35"/>
  <c r="H36" s="1"/>
  <c r="D316"/>
  <c r="B317"/>
  <c r="D316" i="1"/>
  <c r="B317"/>
  <c r="E315"/>
  <c r="H35"/>
  <c r="H36" s="1"/>
  <c r="B317" i="6"/>
  <c r="D317" s="1"/>
  <c r="H35"/>
  <c r="H36" s="1"/>
  <c r="B321" i="15"/>
  <c r="D321" s="1"/>
  <c r="C320"/>
  <c r="E320" s="1"/>
  <c r="B317" i="5"/>
  <c r="D317" s="1"/>
  <c r="H35"/>
  <c r="H36" s="1"/>
  <c r="B318" i="13"/>
  <c r="B318" i="10"/>
  <c r="D318" s="1"/>
  <c r="C317"/>
  <c r="E317" s="1"/>
  <c r="C316"/>
  <c r="E316" s="1"/>
  <c r="B318" i="9"/>
  <c r="D318" s="1"/>
  <c r="C318"/>
  <c r="E318" s="1"/>
  <c r="C316"/>
  <c r="E316" s="1"/>
  <c r="C317"/>
  <c r="E317" s="1"/>
  <c r="B319" i="8"/>
  <c r="D319" s="1"/>
  <c r="C318" i="7" l="1"/>
  <c r="E318" s="1"/>
  <c r="D318"/>
  <c r="B319"/>
  <c r="D317" i="11"/>
  <c r="B318"/>
  <c r="C317"/>
  <c r="E317" s="1"/>
  <c r="C316"/>
  <c r="E316" s="1"/>
  <c r="C318" i="10"/>
  <c r="E318" s="1"/>
  <c r="C317" i="4"/>
  <c r="E317" s="1"/>
  <c r="C316"/>
  <c r="E316" s="1"/>
  <c r="D317"/>
  <c r="B318"/>
  <c r="C318" i="13"/>
  <c r="E318" s="1"/>
  <c r="D318"/>
  <c r="C316" i="12"/>
  <c r="E316" s="1"/>
  <c r="C317"/>
  <c r="E317" s="1"/>
  <c r="D317"/>
  <c r="B318"/>
  <c r="D317" i="1"/>
  <c r="B318"/>
  <c r="C316"/>
  <c r="E316" s="1"/>
  <c r="C317"/>
  <c r="E317" s="1"/>
  <c r="C317" i="6"/>
  <c r="E317" s="1"/>
  <c r="C316"/>
  <c r="E316" s="1"/>
  <c r="B318"/>
  <c r="D318" s="1"/>
  <c r="B322" i="15"/>
  <c r="D322" s="1"/>
  <c r="C321"/>
  <c r="E321" s="1"/>
  <c r="C317" i="5"/>
  <c r="E317" s="1"/>
  <c r="C316"/>
  <c r="E316" s="1"/>
  <c r="C318"/>
  <c r="E318" s="1"/>
  <c r="B318"/>
  <c r="D318" s="1"/>
  <c r="B319" i="13"/>
  <c r="B319" i="10"/>
  <c r="D319" s="1"/>
  <c r="B319" i="9"/>
  <c r="D319" s="1"/>
  <c r="B320" i="8"/>
  <c r="D320" s="1"/>
  <c r="C319"/>
  <c r="E319" s="1"/>
  <c r="D319" i="7" l="1"/>
  <c r="B320"/>
  <c r="C319"/>
  <c r="E319" s="1"/>
  <c r="C318" i="6"/>
  <c r="E318" s="1"/>
  <c r="C318" i="11"/>
  <c r="E318" s="1"/>
  <c r="D318"/>
  <c r="B319"/>
  <c r="C318" i="4"/>
  <c r="E318" s="1"/>
  <c r="D318"/>
  <c r="B319"/>
  <c r="C319" i="13"/>
  <c r="E319" s="1"/>
  <c r="D319"/>
  <c r="D318" i="12"/>
  <c r="B319"/>
  <c r="C318"/>
  <c r="E318" s="1"/>
  <c r="D318" i="1"/>
  <c r="B319"/>
  <c r="C318"/>
  <c r="E318" s="1"/>
  <c r="B319" i="6"/>
  <c r="D319" s="1"/>
  <c r="B323" i="15"/>
  <c r="D323" s="1"/>
  <c r="C322"/>
  <c r="E322" s="1"/>
  <c r="B319" i="5"/>
  <c r="D319" s="1"/>
  <c r="B320" i="13"/>
  <c r="B320" i="10"/>
  <c r="D320" s="1"/>
  <c r="C319"/>
  <c r="E319" s="1"/>
  <c r="B320" i="9"/>
  <c r="D320" s="1"/>
  <c r="C319"/>
  <c r="E319" s="1"/>
  <c r="B321" i="8"/>
  <c r="D321" s="1"/>
  <c r="C320"/>
  <c r="E320" s="1"/>
  <c r="D320" i="7" l="1"/>
  <c r="B321"/>
  <c r="C320"/>
  <c r="E320" s="1"/>
  <c r="D319" i="11"/>
  <c r="B320"/>
  <c r="C319"/>
  <c r="E319" s="1"/>
  <c r="D319" i="4"/>
  <c r="B320"/>
  <c r="C319"/>
  <c r="E319" s="1"/>
  <c r="C320" i="13"/>
  <c r="E320" s="1"/>
  <c r="D320"/>
  <c r="D319" i="12"/>
  <c r="B320"/>
  <c r="C319"/>
  <c r="E319" s="1"/>
  <c r="D319" i="1"/>
  <c r="B320"/>
  <c r="C319"/>
  <c r="E319" s="1"/>
  <c r="C319" i="6"/>
  <c r="E319" s="1"/>
  <c r="B320"/>
  <c r="D320" s="1"/>
  <c r="B324" i="15"/>
  <c r="D324" s="1"/>
  <c r="C323"/>
  <c r="E323" s="1"/>
  <c r="B320" i="5"/>
  <c r="D320" s="1"/>
  <c r="C319"/>
  <c r="E319" s="1"/>
  <c r="B321" i="13"/>
  <c r="B321" i="10"/>
  <c r="D321" s="1"/>
  <c r="C320"/>
  <c r="E320" s="1"/>
  <c r="B321" i="9"/>
  <c r="D321" s="1"/>
  <c r="C320"/>
  <c r="E320" s="1"/>
  <c r="B322" i="8"/>
  <c r="D322" s="1"/>
  <c r="C321"/>
  <c r="E321" s="1"/>
  <c r="D321" i="7" l="1"/>
  <c r="B322"/>
  <c r="C321"/>
  <c r="E321" s="1"/>
  <c r="D320" i="11"/>
  <c r="B321"/>
  <c r="C320"/>
  <c r="E320" s="1"/>
  <c r="D320" i="4"/>
  <c r="B321"/>
  <c r="C320"/>
  <c r="E320" s="1"/>
  <c r="C321" i="13"/>
  <c r="E321" s="1"/>
  <c r="D321"/>
  <c r="D320" i="12"/>
  <c r="B321"/>
  <c r="C320"/>
  <c r="E320" s="1"/>
  <c r="D320" i="1"/>
  <c r="B321"/>
  <c r="C320"/>
  <c r="E320" s="1"/>
  <c r="C320" i="6"/>
  <c r="E320" s="1"/>
  <c r="B321"/>
  <c r="D321" s="1"/>
  <c r="B325" i="15"/>
  <c r="D325" s="1"/>
  <c r="C324"/>
  <c r="E324" s="1"/>
  <c r="B321" i="5"/>
  <c r="D321" s="1"/>
  <c r="C320"/>
  <c r="E320" s="1"/>
  <c r="B322" i="13"/>
  <c r="B322" i="10"/>
  <c r="D322" s="1"/>
  <c r="C321"/>
  <c r="E321" s="1"/>
  <c r="B322" i="9"/>
  <c r="D322" s="1"/>
  <c r="C321"/>
  <c r="E321" s="1"/>
  <c r="B323" i="8"/>
  <c r="D323" s="1"/>
  <c r="C322"/>
  <c r="E322" s="1"/>
  <c r="D322" i="7" l="1"/>
  <c r="B323"/>
  <c r="C322"/>
  <c r="E322" s="1"/>
  <c r="D321" i="11"/>
  <c r="B322"/>
  <c r="C321"/>
  <c r="E321" s="1"/>
  <c r="D321" i="4"/>
  <c r="B322"/>
  <c r="C321"/>
  <c r="E321" s="1"/>
  <c r="C322" i="13"/>
  <c r="E322" s="1"/>
  <c r="D322"/>
  <c r="D321" i="12"/>
  <c r="B322"/>
  <c r="C321"/>
  <c r="E321" s="1"/>
  <c r="D321" i="1"/>
  <c r="B322"/>
  <c r="C321"/>
  <c r="E321" s="1"/>
  <c r="B322" i="6"/>
  <c r="D322" s="1"/>
  <c r="C321"/>
  <c r="E321" s="1"/>
  <c r="B326" i="15"/>
  <c r="D326" s="1"/>
  <c r="C325"/>
  <c r="E325" s="1"/>
  <c r="C321" i="5"/>
  <c r="E321" s="1"/>
  <c r="B322"/>
  <c r="D322" s="1"/>
  <c r="B323" i="13"/>
  <c r="B323" i="10"/>
  <c r="D323" s="1"/>
  <c r="C322"/>
  <c r="E322" s="1"/>
  <c r="B323" i="9"/>
  <c r="D323" s="1"/>
  <c r="C322"/>
  <c r="E322" s="1"/>
  <c r="B324" i="8"/>
  <c r="D324" s="1"/>
  <c r="C323"/>
  <c r="E323" s="1"/>
  <c r="D323" i="7" l="1"/>
  <c r="B324"/>
  <c r="C323"/>
  <c r="E323" s="1"/>
  <c r="D322" i="11"/>
  <c r="B323"/>
  <c r="C322"/>
  <c r="E322" s="1"/>
  <c r="D322" i="4"/>
  <c r="B323"/>
  <c r="C322"/>
  <c r="E322" s="1"/>
  <c r="C323" i="13"/>
  <c r="E323" s="1"/>
  <c r="D323"/>
  <c r="D322" i="12"/>
  <c r="B323"/>
  <c r="C322"/>
  <c r="E322" s="1"/>
  <c r="D322" i="1"/>
  <c r="B323"/>
  <c r="C322"/>
  <c r="E322" s="1"/>
  <c r="B323" i="6"/>
  <c r="D323" s="1"/>
  <c r="C322"/>
  <c r="E322" s="1"/>
  <c r="B327" i="15"/>
  <c r="D327" s="1"/>
  <c r="C326"/>
  <c r="E326" s="1"/>
  <c r="C322" i="5"/>
  <c r="E322" s="1"/>
  <c r="B323"/>
  <c r="D323" s="1"/>
  <c r="B324" i="13"/>
  <c r="B324" i="10"/>
  <c r="D324" s="1"/>
  <c r="C323"/>
  <c r="E323" s="1"/>
  <c r="B324" i="9"/>
  <c r="D324" s="1"/>
  <c r="C323"/>
  <c r="E323" s="1"/>
  <c r="B325" i="8"/>
  <c r="D325" s="1"/>
  <c r="C324"/>
  <c r="E324" s="1"/>
  <c r="D324" i="7" l="1"/>
  <c r="B325"/>
  <c r="C324"/>
  <c r="E324" s="1"/>
  <c r="D323" i="11"/>
  <c r="B324"/>
  <c r="C323"/>
  <c r="E323" s="1"/>
  <c r="D323" i="4"/>
  <c r="B324"/>
  <c r="C323"/>
  <c r="E323" s="1"/>
  <c r="C324" i="13"/>
  <c r="E324" s="1"/>
  <c r="D324"/>
  <c r="D323" i="12"/>
  <c r="B324"/>
  <c r="C323"/>
  <c r="E323" s="1"/>
  <c r="D323" i="1"/>
  <c r="B324"/>
  <c r="C323"/>
  <c r="E323" s="1"/>
  <c r="B324" i="6"/>
  <c r="D324" s="1"/>
  <c r="C323"/>
  <c r="E323" s="1"/>
  <c r="B328" i="15"/>
  <c r="D328" s="1"/>
  <c r="C327"/>
  <c r="E327" s="1"/>
  <c r="C323" i="5"/>
  <c r="E323" s="1"/>
  <c r="B324"/>
  <c r="D324" s="1"/>
  <c r="B325" i="13"/>
  <c r="B325" i="10"/>
  <c r="D325" s="1"/>
  <c r="C324"/>
  <c r="E324" s="1"/>
  <c r="B325" i="9"/>
  <c r="D325" s="1"/>
  <c r="C324"/>
  <c r="E324" s="1"/>
  <c r="B326" i="8"/>
  <c r="D326" s="1"/>
  <c r="C325"/>
  <c r="E325" s="1"/>
  <c r="D325" i="7" l="1"/>
  <c r="B326"/>
  <c r="C325"/>
  <c r="E325" s="1"/>
  <c r="D324" i="11"/>
  <c r="B325"/>
  <c r="C324"/>
  <c r="E324" s="1"/>
  <c r="D324" i="4"/>
  <c r="B325"/>
  <c r="C324"/>
  <c r="E324" s="1"/>
  <c r="C325" i="13"/>
  <c r="E325" s="1"/>
  <c r="D325"/>
  <c r="D324" i="12"/>
  <c r="B325"/>
  <c r="C324"/>
  <c r="E324" s="1"/>
  <c r="D324" i="1"/>
  <c r="B325"/>
  <c r="C324"/>
  <c r="E324" s="1"/>
  <c r="B325" i="6"/>
  <c r="D325" s="1"/>
  <c r="C324"/>
  <c r="E324" s="1"/>
  <c r="B329" i="15"/>
  <c r="D329" s="1"/>
  <c r="C328"/>
  <c r="E328" s="1"/>
  <c r="C324" i="5"/>
  <c r="E324" s="1"/>
  <c r="B325"/>
  <c r="D325" s="1"/>
  <c r="B326" i="13"/>
  <c r="B326" i="10"/>
  <c r="D326" s="1"/>
  <c r="C325"/>
  <c r="E325" s="1"/>
  <c r="B326" i="9"/>
  <c r="D326" s="1"/>
  <c r="C325"/>
  <c r="E325" s="1"/>
  <c r="B327" i="8"/>
  <c r="D327" s="1"/>
  <c r="C326"/>
  <c r="E326" s="1"/>
  <c r="D326" i="7" l="1"/>
  <c r="B327"/>
  <c r="C326"/>
  <c r="E326" s="1"/>
  <c r="D325" i="11"/>
  <c r="B326"/>
  <c r="C325"/>
  <c r="E325" s="1"/>
  <c r="D325" i="4"/>
  <c r="B326"/>
  <c r="C325"/>
  <c r="E325" s="1"/>
  <c r="C326" i="13"/>
  <c r="E326" s="1"/>
  <c r="D326"/>
  <c r="D325" i="12"/>
  <c r="B326"/>
  <c r="C325"/>
  <c r="E325" s="1"/>
  <c r="D325" i="1"/>
  <c r="B326"/>
  <c r="C325"/>
  <c r="E325" s="1"/>
  <c r="B326" i="6"/>
  <c r="D326" s="1"/>
  <c r="C325"/>
  <c r="E325" s="1"/>
  <c r="B330" i="15"/>
  <c r="D330" s="1"/>
  <c r="C329"/>
  <c r="E329" s="1"/>
  <c r="C325" i="5"/>
  <c r="E325" s="1"/>
  <c r="B326"/>
  <c r="D326" s="1"/>
  <c r="B327" i="13"/>
  <c r="B327" i="10"/>
  <c r="D327" s="1"/>
  <c r="C326"/>
  <c r="E326" s="1"/>
  <c r="B327" i="9"/>
  <c r="D327" s="1"/>
  <c r="C326"/>
  <c r="E326" s="1"/>
  <c r="B328" i="8"/>
  <c r="D328" s="1"/>
  <c r="C327"/>
  <c r="E327" s="1"/>
  <c r="D327" i="7" l="1"/>
  <c r="B328"/>
  <c r="C327"/>
  <c r="E327" s="1"/>
  <c r="D326" i="11"/>
  <c r="B327"/>
  <c r="C326"/>
  <c r="E326" s="1"/>
  <c r="D326" i="4"/>
  <c r="B327"/>
  <c r="C326"/>
  <c r="E326" s="1"/>
  <c r="C327" i="13"/>
  <c r="E327" s="1"/>
  <c r="D327"/>
  <c r="D326" i="12"/>
  <c r="B327"/>
  <c r="C326"/>
  <c r="E326" s="1"/>
  <c r="D326" i="1"/>
  <c r="B327"/>
  <c r="C326"/>
  <c r="E326" s="1"/>
  <c r="B327" i="6"/>
  <c r="D327" s="1"/>
  <c r="C326"/>
  <c r="E326" s="1"/>
  <c r="B331" i="15"/>
  <c r="D331" s="1"/>
  <c r="C330"/>
  <c r="E330" s="1"/>
  <c r="B327" i="5"/>
  <c r="D327" s="1"/>
  <c r="C326"/>
  <c r="E326" s="1"/>
  <c r="B328" i="13"/>
  <c r="B328" i="10"/>
  <c r="D328" s="1"/>
  <c r="C327"/>
  <c r="E327" s="1"/>
  <c r="B328" i="9"/>
  <c r="D328" s="1"/>
  <c r="C327"/>
  <c r="E327" s="1"/>
  <c r="B329" i="8"/>
  <c r="D329" s="1"/>
  <c r="C328"/>
  <c r="E328" s="1"/>
  <c r="D328" i="7" l="1"/>
  <c r="B329"/>
  <c r="C328"/>
  <c r="E328" s="1"/>
  <c r="D327" i="11"/>
  <c r="B328"/>
  <c r="C327"/>
  <c r="E327" s="1"/>
  <c r="D327" i="4"/>
  <c r="B328"/>
  <c r="C327"/>
  <c r="E327" s="1"/>
  <c r="C328" i="13"/>
  <c r="E328" s="1"/>
  <c r="D328"/>
  <c r="D327" i="12"/>
  <c r="B328"/>
  <c r="C327"/>
  <c r="E327" s="1"/>
  <c r="D327" i="1"/>
  <c r="B328"/>
  <c r="C327"/>
  <c r="E327" s="1"/>
  <c r="B328" i="6"/>
  <c r="D328" s="1"/>
  <c r="C327"/>
  <c r="E327" s="1"/>
  <c r="B332" i="15"/>
  <c r="D332" s="1"/>
  <c r="C331"/>
  <c r="E331" s="1"/>
  <c r="B328" i="5"/>
  <c r="D328" s="1"/>
  <c r="C327"/>
  <c r="E327" s="1"/>
  <c r="B329" i="13"/>
  <c r="B329" i="10"/>
  <c r="D329" s="1"/>
  <c r="C328"/>
  <c r="E328" s="1"/>
  <c r="B329" i="9"/>
  <c r="D329" s="1"/>
  <c r="C328"/>
  <c r="E328" s="1"/>
  <c r="B330" i="8"/>
  <c r="D330" s="1"/>
  <c r="C329"/>
  <c r="E329" s="1"/>
  <c r="D329" i="7" l="1"/>
  <c r="B330"/>
  <c r="C329"/>
  <c r="E329" s="1"/>
  <c r="D328" i="11"/>
  <c r="B329"/>
  <c r="C328"/>
  <c r="E328" s="1"/>
  <c r="D328" i="4"/>
  <c r="B329"/>
  <c r="C328"/>
  <c r="E328" s="1"/>
  <c r="C329" i="13"/>
  <c r="E329" s="1"/>
  <c r="D329"/>
  <c r="D328" i="12"/>
  <c r="B329"/>
  <c r="C328"/>
  <c r="E328" s="1"/>
  <c r="D328" i="1"/>
  <c r="B329"/>
  <c r="C328"/>
  <c r="E328" s="1"/>
  <c r="C328" i="6"/>
  <c r="E328" s="1"/>
  <c r="B329"/>
  <c r="D329" s="1"/>
  <c r="B333" i="15"/>
  <c r="D333" s="1"/>
  <c r="C332"/>
  <c r="E332" s="1"/>
  <c r="C328" i="5"/>
  <c r="E328" s="1"/>
  <c r="B329"/>
  <c r="D329" s="1"/>
  <c r="B330" i="13"/>
  <c r="B330" i="10"/>
  <c r="D330" s="1"/>
  <c r="C329"/>
  <c r="E329" s="1"/>
  <c r="B330" i="9"/>
  <c r="D330" s="1"/>
  <c r="C329"/>
  <c r="E329" s="1"/>
  <c r="B331" i="8"/>
  <c r="D331" s="1"/>
  <c r="C330"/>
  <c r="E330" s="1"/>
  <c r="D330" i="7" l="1"/>
  <c r="B331"/>
  <c r="C330"/>
  <c r="E330" s="1"/>
  <c r="D329" i="11"/>
  <c r="B330"/>
  <c r="C329"/>
  <c r="E329" s="1"/>
  <c r="D329" i="4"/>
  <c r="B330"/>
  <c r="C329"/>
  <c r="E329" s="1"/>
  <c r="C330" i="13"/>
  <c r="E330" s="1"/>
  <c r="D330"/>
  <c r="D329" i="12"/>
  <c r="B330"/>
  <c r="C329"/>
  <c r="E329" s="1"/>
  <c r="D329" i="1"/>
  <c r="B330"/>
  <c r="C329"/>
  <c r="E329" s="1"/>
  <c r="C329" i="6"/>
  <c r="E329" s="1"/>
  <c r="B330"/>
  <c r="D330" s="1"/>
  <c r="B334" i="15"/>
  <c r="D334" s="1"/>
  <c r="C333"/>
  <c r="E333" s="1"/>
  <c r="B330" i="5"/>
  <c r="D330" s="1"/>
  <c r="C329"/>
  <c r="E329" s="1"/>
  <c r="B331" i="13"/>
  <c r="B331" i="10"/>
  <c r="D331" s="1"/>
  <c r="C330"/>
  <c r="E330" s="1"/>
  <c r="B331" i="9"/>
  <c r="D331" s="1"/>
  <c r="C330"/>
  <c r="E330" s="1"/>
  <c r="B332" i="8"/>
  <c r="D332" s="1"/>
  <c r="C331"/>
  <c r="E331" s="1"/>
  <c r="D331" i="7" l="1"/>
  <c r="C331"/>
  <c r="E331" s="1"/>
  <c r="B332"/>
  <c r="D330" i="11"/>
  <c r="B331"/>
  <c r="C330"/>
  <c r="E330" s="1"/>
  <c r="D330" i="4"/>
  <c r="B331"/>
  <c r="C330"/>
  <c r="E330" s="1"/>
  <c r="C331" i="13"/>
  <c r="E331" s="1"/>
  <c r="D331"/>
  <c r="D330" i="12"/>
  <c r="B331"/>
  <c r="C330"/>
  <c r="E330" s="1"/>
  <c r="D330" i="1"/>
  <c r="B331"/>
  <c r="C330"/>
  <c r="E330" s="1"/>
  <c r="B331" i="6"/>
  <c r="D331" s="1"/>
  <c r="C330"/>
  <c r="E330" s="1"/>
  <c r="B335" i="15"/>
  <c r="D335" s="1"/>
  <c r="C334"/>
  <c r="E334" s="1"/>
  <c r="C330" i="5"/>
  <c r="E330" s="1"/>
  <c r="B331"/>
  <c r="D331" s="1"/>
  <c r="B332" i="13"/>
  <c r="B332" i="10"/>
  <c r="D332" s="1"/>
  <c r="C331"/>
  <c r="E331" s="1"/>
  <c r="B332" i="9"/>
  <c r="D332" s="1"/>
  <c r="C331"/>
  <c r="E331" s="1"/>
  <c r="B333" i="8"/>
  <c r="D333" s="1"/>
  <c r="C332"/>
  <c r="E332" s="1"/>
  <c r="D332" i="7" l="1"/>
  <c r="B333"/>
  <c r="C332"/>
  <c r="E332" s="1"/>
  <c r="D331" i="11"/>
  <c r="B332"/>
  <c r="C331"/>
  <c r="E331" s="1"/>
  <c r="D331" i="4"/>
  <c r="B332"/>
  <c r="C331"/>
  <c r="E331" s="1"/>
  <c r="C332" i="13"/>
  <c r="E332" s="1"/>
  <c r="D332"/>
  <c r="D331" i="12"/>
  <c r="B332"/>
  <c r="C331"/>
  <c r="E331" s="1"/>
  <c r="D331" i="1"/>
  <c r="B332"/>
  <c r="C331"/>
  <c r="E331" s="1"/>
  <c r="B332" i="6"/>
  <c r="D332" s="1"/>
  <c r="C331"/>
  <c r="E331" s="1"/>
  <c r="B336" i="15"/>
  <c r="D336" s="1"/>
  <c r="C335"/>
  <c r="E335" s="1"/>
  <c r="C331" i="5"/>
  <c r="E331" s="1"/>
  <c r="B332"/>
  <c r="D332" s="1"/>
  <c r="B333" i="13"/>
  <c r="B333" i="10"/>
  <c r="D333" s="1"/>
  <c r="C332"/>
  <c r="E332" s="1"/>
  <c r="B333" i="9"/>
  <c r="D333" s="1"/>
  <c r="C332"/>
  <c r="E332" s="1"/>
  <c r="B334" i="8"/>
  <c r="D334" s="1"/>
  <c r="C333"/>
  <c r="E333" s="1"/>
  <c r="D333" i="7" l="1"/>
  <c r="B334"/>
  <c r="C333"/>
  <c r="E333" s="1"/>
  <c r="D332" i="11"/>
  <c r="B333"/>
  <c r="C332"/>
  <c r="E332" s="1"/>
  <c r="D332" i="4"/>
  <c r="B333"/>
  <c r="C332"/>
  <c r="E332" s="1"/>
  <c r="C333" i="13"/>
  <c r="E333" s="1"/>
  <c r="D333"/>
  <c r="D332" i="12"/>
  <c r="B333"/>
  <c r="C332"/>
  <c r="E332" s="1"/>
  <c r="D332" i="1"/>
  <c r="B333"/>
  <c r="C332"/>
  <c r="E332" s="1"/>
  <c r="C332" i="6"/>
  <c r="E332" s="1"/>
  <c r="B333"/>
  <c r="D333" s="1"/>
  <c r="B337" i="15"/>
  <c r="D337" s="1"/>
  <c r="C336"/>
  <c r="E336" s="1"/>
  <c r="C332" i="5"/>
  <c r="E332" s="1"/>
  <c r="B333"/>
  <c r="D333" s="1"/>
  <c r="B334" i="13"/>
  <c r="B334" i="10"/>
  <c r="D334" s="1"/>
  <c r="C333"/>
  <c r="E333" s="1"/>
  <c r="B334" i="9"/>
  <c r="D334" s="1"/>
  <c r="C333"/>
  <c r="E333" s="1"/>
  <c r="B335" i="8"/>
  <c r="D335" s="1"/>
  <c r="C334"/>
  <c r="E334" s="1"/>
  <c r="D334" i="7" l="1"/>
  <c r="B335"/>
  <c r="C334"/>
  <c r="E334" s="1"/>
  <c r="D333" i="11"/>
  <c r="B334"/>
  <c r="C333"/>
  <c r="E333" s="1"/>
  <c r="D333" i="4"/>
  <c r="B334"/>
  <c r="C333"/>
  <c r="E333" s="1"/>
  <c r="C334" i="13"/>
  <c r="E334" s="1"/>
  <c r="D334"/>
  <c r="D333" i="12"/>
  <c r="B334"/>
  <c r="C333"/>
  <c r="E333" s="1"/>
  <c r="D333" i="1"/>
  <c r="B334"/>
  <c r="C333"/>
  <c r="E333" s="1"/>
  <c r="B334" i="6"/>
  <c r="D334" s="1"/>
  <c r="C333"/>
  <c r="E333" s="1"/>
  <c r="B338" i="15"/>
  <c r="D338" s="1"/>
  <c r="C337"/>
  <c r="E337" s="1"/>
  <c r="B334" i="5"/>
  <c r="D334" s="1"/>
  <c r="C333"/>
  <c r="E333" s="1"/>
  <c r="B335" i="13"/>
  <c r="B335" i="10"/>
  <c r="D335" s="1"/>
  <c r="C334"/>
  <c r="E334" s="1"/>
  <c r="B335" i="9"/>
  <c r="D335" s="1"/>
  <c r="C334"/>
  <c r="E334" s="1"/>
  <c r="B336" i="8"/>
  <c r="D336" s="1"/>
  <c r="C335"/>
  <c r="E335" s="1"/>
  <c r="D335" i="7" l="1"/>
  <c r="C335"/>
  <c r="E335" s="1"/>
  <c r="B336"/>
  <c r="D334" i="11"/>
  <c r="B335"/>
  <c r="C334"/>
  <c r="E334" s="1"/>
  <c r="D334" i="4"/>
  <c r="B335"/>
  <c r="C334"/>
  <c r="E334" s="1"/>
  <c r="C335" i="13"/>
  <c r="E335" s="1"/>
  <c r="D335"/>
  <c r="D334" i="12"/>
  <c r="B335"/>
  <c r="C334"/>
  <c r="E334" s="1"/>
  <c r="D334" i="1"/>
  <c r="B335"/>
  <c r="C334"/>
  <c r="E334" s="1"/>
  <c r="C334" i="6"/>
  <c r="E334" s="1"/>
  <c r="B335"/>
  <c r="D335" s="1"/>
  <c r="B339" i="15"/>
  <c r="D339" s="1"/>
  <c r="C338"/>
  <c r="E338" s="1"/>
  <c r="B335" i="5"/>
  <c r="D335" s="1"/>
  <c r="C334"/>
  <c r="E334" s="1"/>
  <c r="B336" i="13"/>
  <c r="B336" i="10"/>
  <c r="D336" s="1"/>
  <c r="C335"/>
  <c r="E335" s="1"/>
  <c r="B336" i="9"/>
  <c r="D336" s="1"/>
  <c r="C335"/>
  <c r="E335" s="1"/>
  <c r="B337" i="8"/>
  <c r="D337" s="1"/>
  <c r="C336"/>
  <c r="E336" s="1"/>
  <c r="D336" i="7" l="1"/>
  <c r="C336"/>
  <c r="E336" s="1"/>
  <c r="B337"/>
  <c r="D335" i="11"/>
  <c r="B336"/>
  <c r="C335"/>
  <c r="E335" s="1"/>
  <c r="D335" i="4"/>
  <c r="B336"/>
  <c r="C335"/>
  <c r="E335" s="1"/>
  <c r="C336" i="13"/>
  <c r="E336" s="1"/>
  <c r="D336"/>
  <c r="D335" i="12"/>
  <c r="B336"/>
  <c r="C335"/>
  <c r="E335" s="1"/>
  <c r="D335" i="1"/>
  <c r="B336"/>
  <c r="C335"/>
  <c r="E335" s="1"/>
  <c r="B336" i="6"/>
  <c r="D336" s="1"/>
  <c r="C335"/>
  <c r="E335" s="1"/>
  <c r="B340" i="15"/>
  <c r="D340" s="1"/>
  <c r="C339"/>
  <c r="E339" s="1"/>
  <c r="C335" i="5"/>
  <c r="E335" s="1"/>
  <c r="B336"/>
  <c r="D336" s="1"/>
  <c r="B337" i="13"/>
  <c r="B337" i="10"/>
  <c r="D337" s="1"/>
  <c r="C336"/>
  <c r="E336" s="1"/>
  <c r="B337" i="9"/>
  <c r="D337" s="1"/>
  <c r="C336"/>
  <c r="E336" s="1"/>
  <c r="B338" i="8"/>
  <c r="D338" s="1"/>
  <c r="C337"/>
  <c r="E337" s="1"/>
  <c r="D337" i="7" l="1"/>
  <c r="B338"/>
  <c r="C337"/>
  <c r="E337" s="1"/>
  <c r="D336" i="11"/>
  <c r="B337"/>
  <c r="C336"/>
  <c r="E336" s="1"/>
  <c r="D336" i="4"/>
  <c r="B337"/>
  <c r="C336"/>
  <c r="E336" s="1"/>
  <c r="C337" i="13"/>
  <c r="E337" s="1"/>
  <c r="D337"/>
  <c r="D336" i="12"/>
  <c r="B337"/>
  <c r="C336"/>
  <c r="E336" s="1"/>
  <c r="D336" i="1"/>
  <c r="B337"/>
  <c r="C336"/>
  <c r="E336" s="1"/>
  <c r="C336" i="6"/>
  <c r="E336" s="1"/>
  <c r="B337"/>
  <c r="D337" s="1"/>
  <c r="H35" i="15"/>
  <c r="H36" s="1"/>
  <c r="B341"/>
  <c r="D341" s="1"/>
  <c r="B337" i="5"/>
  <c r="D337" s="1"/>
  <c r="C336"/>
  <c r="E336" s="1"/>
  <c r="B338" i="13"/>
  <c r="B338" i="10"/>
  <c r="D338" s="1"/>
  <c r="C337"/>
  <c r="E337" s="1"/>
  <c r="B338" i="9"/>
  <c r="D338" s="1"/>
  <c r="C337"/>
  <c r="E337" s="1"/>
  <c r="B339" i="8"/>
  <c r="D339" s="1"/>
  <c r="C338"/>
  <c r="E338" s="1"/>
  <c r="D338" i="7" l="1"/>
  <c r="B339"/>
  <c r="C338"/>
  <c r="E338" s="1"/>
  <c r="D337" i="11"/>
  <c r="B338"/>
  <c r="C337"/>
  <c r="E337" s="1"/>
  <c r="D337" i="4"/>
  <c r="B338"/>
  <c r="C337"/>
  <c r="E337" s="1"/>
  <c r="C338" i="13"/>
  <c r="E338" s="1"/>
  <c r="D338"/>
  <c r="D337" i="12"/>
  <c r="B338"/>
  <c r="C337"/>
  <c r="E337" s="1"/>
  <c r="D337" i="1"/>
  <c r="B338"/>
  <c r="C337"/>
  <c r="E337" s="1"/>
  <c r="B338" i="6"/>
  <c r="D338" s="1"/>
  <c r="C337"/>
  <c r="E337" s="1"/>
  <c r="B342" i="15"/>
  <c r="C341"/>
  <c r="E341" s="1"/>
  <c r="C340"/>
  <c r="E340" s="1"/>
  <c r="B338" i="5"/>
  <c r="D338" s="1"/>
  <c r="C337"/>
  <c r="E337" s="1"/>
  <c r="B339" i="13"/>
  <c r="B339" i="10"/>
  <c r="D339" s="1"/>
  <c r="C338"/>
  <c r="E338" s="1"/>
  <c r="B339" i="9"/>
  <c r="D339" s="1"/>
  <c r="C338"/>
  <c r="E338" s="1"/>
  <c r="B340" i="8"/>
  <c r="D340" s="1"/>
  <c r="C339"/>
  <c r="E339" s="1"/>
  <c r="D339" i="7" l="1"/>
  <c r="C339"/>
  <c r="E339" s="1"/>
  <c r="B340"/>
  <c r="D338" i="11"/>
  <c r="B339"/>
  <c r="C338"/>
  <c r="E338" s="1"/>
  <c r="D338" i="4"/>
  <c r="B339"/>
  <c r="C338"/>
  <c r="E338" s="1"/>
  <c r="C342" i="15"/>
  <c r="E342" s="1"/>
  <c r="D342"/>
  <c r="C339" i="13"/>
  <c r="E339" s="1"/>
  <c r="D339"/>
  <c r="D338" i="12"/>
  <c r="B339"/>
  <c r="C338"/>
  <c r="E338" s="1"/>
  <c r="D338" i="1"/>
  <c r="B339"/>
  <c r="C338"/>
  <c r="E338" s="1"/>
  <c r="B339" i="6"/>
  <c r="D339" s="1"/>
  <c r="C338"/>
  <c r="E338" s="1"/>
  <c r="H35" i="13"/>
  <c r="H36" s="1"/>
  <c r="B343" i="15"/>
  <c r="D343" s="1"/>
  <c r="B339" i="5"/>
  <c r="D339" s="1"/>
  <c r="C338"/>
  <c r="E338" s="1"/>
  <c r="B340" i="13"/>
  <c r="D340" s="1"/>
  <c r="B340" i="10"/>
  <c r="D340" s="1"/>
  <c r="C339"/>
  <c r="E339" s="1"/>
  <c r="B340" i="9"/>
  <c r="D340" s="1"/>
  <c r="C339"/>
  <c r="E339" s="1"/>
  <c r="B341" i="8"/>
  <c r="D341" s="1"/>
  <c r="C340"/>
  <c r="E340" s="1"/>
  <c r="D340" i="7" l="1"/>
  <c r="C340"/>
  <c r="E340" s="1"/>
  <c r="B341"/>
  <c r="D339" i="11"/>
  <c r="B340"/>
  <c r="C339"/>
  <c r="E339" s="1"/>
  <c r="D339" i="4"/>
  <c r="B340"/>
  <c r="C339"/>
  <c r="E339" s="1"/>
  <c r="D339" i="12"/>
  <c r="B340"/>
  <c r="C339"/>
  <c r="E339" s="1"/>
  <c r="D339" i="1"/>
  <c r="B340"/>
  <c r="C339"/>
  <c r="E339" s="1"/>
  <c r="C340" i="13"/>
  <c r="E340" s="1"/>
  <c r="C339" i="6"/>
  <c r="E339" s="1"/>
  <c r="B340"/>
  <c r="D340" s="1"/>
  <c r="B344" i="15"/>
  <c r="D344" s="1"/>
  <c r="C343"/>
  <c r="E343" s="1"/>
  <c r="C339" i="5"/>
  <c r="E339" s="1"/>
  <c r="B340"/>
  <c r="D340" s="1"/>
  <c r="B341" i="13"/>
  <c r="D341" s="1"/>
  <c r="B341" i="10"/>
  <c r="D341" s="1"/>
  <c r="C340"/>
  <c r="E340" s="1"/>
  <c r="B341" i="9"/>
  <c r="D341" s="1"/>
  <c r="C340"/>
  <c r="E340" s="1"/>
  <c r="B342" i="8"/>
  <c r="D342" s="1"/>
  <c r="C341"/>
  <c r="E341" s="1"/>
  <c r="D341" i="7" l="1"/>
  <c r="B342"/>
  <c r="C341"/>
  <c r="E341" s="1"/>
  <c r="D340" i="11"/>
  <c r="B341"/>
  <c r="C340"/>
  <c r="E340" s="1"/>
  <c r="D340" i="4"/>
  <c r="B341"/>
  <c r="C340"/>
  <c r="E340" s="1"/>
  <c r="C341" i="13"/>
  <c r="E341" s="1"/>
  <c r="D340" i="12"/>
  <c r="B341"/>
  <c r="C340"/>
  <c r="E340" s="1"/>
  <c r="D340" i="1"/>
  <c r="B341"/>
  <c r="C340"/>
  <c r="E340" s="1"/>
  <c r="B341" i="6"/>
  <c r="D341" s="1"/>
  <c r="C340"/>
  <c r="E340" s="1"/>
  <c r="B345" i="15"/>
  <c r="D345" s="1"/>
  <c r="C344"/>
  <c r="E344" s="1"/>
  <c r="B341" i="5"/>
  <c r="D341" s="1"/>
  <c r="C340"/>
  <c r="E340" s="1"/>
  <c r="B342" i="13"/>
  <c r="B342" i="10"/>
  <c r="D342" s="1"/>
  <c r="C341"/>
  <c r="E341" s="1"/>
  <c r="B342" i="9"/>
  <c r="D342" s="1"/>
  <c r="C341"/>
  <c r="E341" s="1"/>
  <c r="B343" i="8"/>
  <c r="D343" s="1"/>
  <c r="C342"/>
  <c r="E342" s="1"/>
  <c r="D342" i="7" l="1"/>
  <c r="B343"/>
  <c r="C342"/>
  <c r="E342" s="1"/>
  <c r="D341" i="11"/>
  <c r="B342"/>
  <c r="C341"/>
  <c r="E341" s="1"/>
  <c r="D341" i="4"/>
  <c r="C341"/>
  <c r="E341" s="1"/>
  <c r="B342"/>
  <c r="C342" i="13"/>
  <c r="E342" s="1"/>
  <c r="D342"/>
  <c r="D341" i="12"/>
  <c r="B342"/>
  <c r="C341"/>
  <c r="E341" s="1"/>
  <c r="D341" i="1"/>
  <c r="B342"/>
  <c r="C341"/>
  <c r="E341" s="1"/>
  <c r="C341" i="6"/>
  <c r="E341" s="1"/>
  <c r="B342"/>
  <c r="D342" s="1"/>
  <c r="B346" i="15"/>
  <c r="D346" s="1"/>
  <c r="C345"/>
  <c r="E345" s="1"/>
  <c r="B342" i="5"/>
  <c r="D342" s="1"/>
  <c r="C341"/>
  <c r="E341" s="1"/>
  <c r="B343" i="13"/>
  <c r="B343" i="10"/>
  <c r="D343" s="1"/>
  <c r="C342"/>
  <c r="E342" s="1"/>
  <c r="B343" i="9"/>
  <c r="D343" s="1"/>
  <c r="C342"/>
  <c r="E342" s="1"/>
  <c r="B344" i="8"/>
  <c r="D344" s="1"/>
  <c r="C343"/>
  <c r="E343" s="1"/>
  <c r="D343" i="7" l="1"/>
  <c r="B344"/>
  <c r="C343"/>
  <c r="E343" s="1"/>
  <c r="D342" i="11"/>
  <c r="B343"/>
  <c r="C342"/>
  <c r="E342" s="1"/>
  <c r="D342" i="4"/>
  <c r="C342"/>
  <c r="E342" s="1"/>
  <c r="B343"/>
  <c r="C343" i="13"/>
  <c r="E343" s="1"/>
  <c r="D343"/>
  <c r="D342" i="12"/>
  <c r="B343"/>
  <c r="C342"/>
  <c r="E342" s="1"/>
  <c r="D342" i="1"/>
  <c r="B343"/>
  <c r="C342"/>
  <c r="E342" s="1"/>
  <c r="C342" i="6"/>
  <c r="E342" s="1"/>
  <c r="B343"/>
  <c r="D343" s="1"/>
  <c r="B347" i="15"/>
  <c r="D347" s="1"/>
  <c r="C346"/>
  <c r="E346" s="1"/>
  <c r="B343" i="5"/>
  <c r="D343" s="1"/>
  <c r="C342"/>
  <c r="E342" s="1"/>
  <c r="B344" i="13"/>
  <c r="B344" i="10"/>
  <c r="D344" s="1"/>
  <c r="C343"/>
  <c r="E343" s="1"/>
  <c r="B344" i="9"/>
  <c r="D344" s="1"/>
  <c r="C343"/>
  <c r="E343" s="1"/>
  <c r="B345" i="8"/>
  <c r="D345" s="1"/>
  <c r="C344"/>
  <c r="E344" s="1"/>
  <c r="D344" i="7" l="1"/>
  <c r="B345"/>
  <c r="C344"/>
  <c r="E344" s="1"/>
  <c r="D343" i="11"/>
  <c r="B344"/>
  <c r="C343"/>
  <c r="E343" s="1"/>
  <c r="D343" i="4"/>
  <c r="B344"/>
  <c r="C343"/>
  <c r="E343" s="1"/>
  <c r="C344" i="13"/>
  <c r="E344" s="1"/>
  <c r="D344"/>
  <c r="D343" i="12"/>
  <c r="B344"/>
  <c r="C343"/>
  <c r="E343" s="1"/>
  <c r="D343" i="1"/>
  <c r="B344"/>
  <c r="C343"/>
  <c r="E343" s="1"/>
  <c r="C343" i="6"/>
  <c r="E343" s="1"/>
  <c r="B344"/>
  <c r="D344" s="1"/>
  <c r="B348" i="15"/>
  <c r="D348" s="1"/>
  <c r="C347"/>
  <c r="E347" s="1"/>
  <c r="C343" i="5"/>
  <c r="E343" s="1"/>
  <c r="B344"/>
  <c r="D344" s="1"/>
  <c r="B345" i="13"/>
  <c r="B345" i="10"/>
  <c r="D345" s="1"/>
  <c r="C344"/>
  <c r="E344" s="1"/>
  <c r="B345" i="9"/>
  <c r="D345" s="1"/>
  <c r="C344"/>
  <c r="E344" s="1"/>
  <c r="B346" i="8"/>
  <c r="D346" s="1"/>
  <c r="C345"/>
  <c r="E345" s="1"/>
  <c r="D345" i="7" l="1"/>
  <c r="C345"/>
  <c r="E345" s="1"/>
  <c r="B346"/>
  <c r="D344" i="11"/>
  <c r="B345"/>
  <c r="C344"/>
  <c r="E344" s="1"/>
  <c r="D344" i="4"/>
  <c r="B345"/>
  <c r="C344"/>
  <c r="E344" s="1"/>
  <c r="C345" i="13"/>
  <c r="E345" s="1"/>
  <c r="D345"/>
  <c r="D344" i="12"/>
  <c r="B345"/>
  <c r="C344"/>
  <c r="E344" s="1"/>
  <c r="D344" i="1"/>
  <c r="B345"/>
  <c r="C344"/>
  <c r="E344" s="1"/>
  <c r="C344" i="6"/>
  <c r="E344" s="1"/>
  <c r="B345"/>
  <c r="D345" s="1"/>
  <c r="B349" i="15"/>
  <c r="D349" s="1"/>
  <c r="C348"/>
  <c r="E348" s="1"/>
  <c r="C344" i="5"/>
  <c r="E344" s="1"/>
  <c r="B345"/>
  <c r="D345" s="1"/>
  <c r="B346" i="13"/>
  <c r="B346" i="10"/>
  <c r="D346" s="1"/>
  <c r="C345"/>
  <c r="E345" s="1"/>
  <c r="B346" i="9"/>
  <c r="D346" s="1"/>
  <c r="C345"/>
  <c r="E345" s="1"/>
  <c r="B347" i="8"/>
  <c r="D347" s="1"/>
  <c r="C346"/>
  <c r="E346" s="1"/>
  <c r="D346" i="7" l="1"/>
  <c r="C346"/>
  <c r="E346" s="1"/>
  <c r="B347"/>
  <c r="D345" i="11"/>
  <c r="B346"/>
  <c r="C345"/>
  <c r="E345" s="1"/>
  <c r="D345" i="4"/>
  <c r="B346"/>
  <c r="C345"/>
  <c r="E345" s="1"/>
  <c r="C346" i="13"/>
  <c r="E346" s="1"/>
  <c r="D346"/>
  <c r="D345" i="12"/>
  <c r="B346"/>
  <c r="C345"/>
  <c r="E345" s="1"/>
  <c r="D345" i="1"/>
  <c r="B346"/>
  <c r="C345"/>
  <c r="E345" s="1"/>
  <c r="C345" i="6"/>
  <c r="E345" s="1"/>
  <c r="B346"/>
  <c r="D346" s="1"/>
  <c r="B350" i="15"/>
  <c r="D350" s="1"/>
  <c r="C349"/>
  <c r="E349" s="1"/>
  <c r="B346" i="5"/>
  <c r="D346" s="1"/>
  <c r="C345"/>
  <c r="E345" s="1"/>
  <c r="B347" i="13"/>
  <c r="B347" i="10"/>
  <c r="D347" s="1"/>
  <c r="C346"/>
  <c r="E346" s="1"/>
  <c r="B347" i="9"/>
  <c r="D347" s="1"/>
  <c r="C346"/>
  <c r="E346" s="1"/>
  <c r="B348" i="8"/>
  <c r="D348" s="1"/>
  <c r="C347"/>
  <c r="E347" s="1"/>
  <c r="D347" i="7" l="1"/>
  <c r="B348"/>
  <c r="C347"/>
  <c r="E347" s="1"/>
  <c r="D346" i="11"/>
  <c r="B347"/>
  <c r="C346"/>
  <c r="E346" s="1"/>
  <c r="D346" i="4"/>
  <c r="B347"/>
  <c r="C346"/>
  <c r="E346" s="1"/>
  <c r="C347" i="13"/>
  <c r="E347" s="1"/>
  <c r="D347"/>
  <c r="D346" i="12"/>
  <c r="B347"/>
  <c r="C346"/>
  <c r="E346" s="1"/>
  <c r="D346" i="1"/>
  <c r="B347"/>
  <c r="C346"/>
  <c r="E346" s="1"/>
  <c r="C346" i="6"/>
  <c r="E346" s="1"/>
  <c r="B347"/>
  <c r="D347" s="1"/>
  <c r="B351" i="15"/>
  <c r="D351" s="1"/>
  <c r="C350"/>
  <c r="E350" s="1"/>
  <c r="C346" i="5"/>
  <c r="E346" s="1"/>
  <c r="B347"/>
  <c r="D347" s="1"/>
  <c r="B348" i="13"/>
  <c r="B348" i="10"/>
  <c r="D348" s="1"/>
  <c r="C347"/>
  <c r="E347" s="1"/>
  <c r="B348" i="9"/>
  <c r="D348" s="1"/>
  <c r="C347"/>
  <c r="E347" s="1"/>
  <c r="B349" i="8"/>
  <c r="D349" s="1"/>
  <c r="C348"/>
  <c r="E348" s="1"/>
  <c r="D348" i="7" l="1"/>
  <c r="B349"/>
  <c r="C348"/>
  <c r="E348" s="1"/>
  <c r="D347" i="11"/>
  <c r="B348"/>
  <c r="C347"/>
  <c r="E347" s="1"/>
  <c r="D347" i="4"/>
  <c r="B348"/>
  <c r="C347"/>
  <c r="E347" s="1"/>
  <c r="C348" i="13"/>
  <c r="E348" s="1"/>
  <c r="D348"/>
  <c r="D347" i="12"/>
  <c r="B348"/>
  <c r="C347"/>
  <c r="E347" s="1"/>
  <c r="D347" i="1"/>
  <c r="B348"/>
  <c r="C347"/>
  <c r="E347" s="1"/>
  <c r="B348" i="6"/>
  <c r="D348" s="1"/>
  <c r="C347"/>
  <c r="E347" s="1"/>
  <c r="B352" i="15"/>
  <c r="D352" s="1"/>
  <c r="C351"/>
  <c r="E351" s="1"/>
  <c r="C347" i="5"/>
  <c r="E347" s="1"/>
  <c r="B348"/>
  <c r="D348" s="1"/>
  <c r="B349" i="13"/>
  <c r="B349" i="10"/>
  <c r="D349" s="1"/>
  <c r="C348"/>
  <c r="E348" s="1"/>
  <c r="B349" i="9"/>
  <c r="D349" s="1"/>
  <c r="C348"/>
  <c r="E348" s="1"/>
  <c r="B350" i="8"/>
  <c r="D350" s="1"/>
  <c r="C349"/>
  <c r="E349" s="1"/>
  <c r="D349" i="7" l="1"/>
  <c r="C349"/>
  <c r="E349" s="1"/>
  <c r="B350"/>
  <c r="D348" i="11"/>
  <c r="B349"/>
  <c r="C348"/>
  <c r="E348" s="1"/>
  <c r="D348" i="4"/>
  <c r="B349"/>
  <c r="C348"/>
  <c r="E348" s="1"/>
  <c r="C349" i="13"/>
  <c r="E349" s="1"/>
  <c r="D349"/>
  <c r="D348" i="12"/>
  <c r="B349"/>
  <c r="C348"/>
  <c r="E348" s="1"/>
  <c r="D348" i="1"/>
  <c r="B349"/>
  <c r="C348"/>
  <c r="E348" s="1"/>
  <c r="B349" i="6"/>
  <c r="D349" s="1"/>
  <c r="C348"/>
  <c r="E348" s="1"/>
  <c r="B353" i="15"/>
  <c r="D353" s="1"/>
  <c r="C352"/>
  <c r="E352" s="1"/>
  <c r="B349" i="5"/>
  <c r="D349" s="1"/>
  <c r="C348"/>
  <c r="E348" s="1"/>
  <c r="B350" i="13"/>
  <c r="B350" i="10"/>
  <c r="D350" s="1"/>
  <c r="C349"/>
  <c r="E349" s="1"/>
  <c r="B350" i="9"/>
  <c r="D350" s="1"/>
  <c r="C349"/>
  <c r="E349" s="1"/>
  <c r="B351" i="8"/>
  <c r="D351" s="1"/>
  <c r="C350"/>
  <c r="E350" s="1"/>
  <c r="D350" i="7" l="1"/>
  <c r="B351"/>
  <c r="C350"/>
  <c r="E350" s="1"/>
  <c r="D349" i="11"/>
  <c r="B350"/>
  <c r="C349"/>
  <c r="E349" s="1"/>
  <c r="D349" i="4"/>
  <c r="B350"/>
  <c r="C349"/>
  <c r="E349" s="1"/>
  <c r="C350" i="13"/>
  <c r="E350" s="1"/>
  <c r="D350"/>
  <c r="D349" i="12"/>
  <c r="B350"/>
  <c r="C349"/>
  <c r="E349" s="1"/>
  <c r="D349" i="1"/>
  <c r="B350"/>
  <c r="C349"/>
  <c r="E349" s="1"/>
  <c r="C349" i="6"/>
  <c r="E349" s="1"/>
  <c r="B350"/>
  <c r="D350" s="1"/>
  <c r="B354" i="15"/>
  <c r="D354" s="1"/>
  <c r="C353"/>
  <c r="E353" s="1"/>
  <c r="B350" i="5"/>
  <c r="D350" s="1"/>
  <c r="C349"/>
  <c r="E349" s="1"/>
  <c r="B351" i="13"/>
  <c r="B351" i="10"/>
  <c r="D351" s="1"/>
  <c r="C350"/>
  <c r="E350" s="1"/>
  <c r="B351" i="9"/>
  <c r="D351" s="1"/>
  <c r="C350"/>
  <c r="E350" s="1"/>
  <c r="B352" i="8"/>
  <c r="D352" s="1"/>
  <c r="C351"/>
  <c r="E351" s="1"/>
  <c r="C351" i="7" l="1"/>
  <c r="D351"/>
  <c r="B352"/>
  <c r="D350" i="11"/>
  <c r="B351"/>
  <c r="C350"/>
  <c r="E350" s="1"/>
  <c r="D350" i="4"/>
  <c r="C350"/>
  <c r="E350" s="1"/>
  <c r="B351"/>
  <c r="C351" i="13"/>
  <c r="E351" s="1"/>
  <c r="D351"/>
  <c r="D350" i="12"/>
  <c r="B351"/>
  <c r="C350"/>
  <c r="E350" s="1"/>
  <c r="D350" i="1"/>
  <c r="B351"/>
  <c r="C350"/>
  <c r="E350" s="1"/>
  <c r="B351" i="6"/>
  <c r="D351" s="1"/>
  <c r="C350"/>
  <c r="E350" s="1"/>
  <c r="B355" i="15"/>
  <c r="D355" s="1"/>
  <c r="C354"/>
  <c r="E354" s="1"/>
  <c r="C350" i="5"/>
  <c r="E350" s="1"/>
  <c r="B351"/>
  <c r="D351" s="1"/>
  <c r="B352" i="13"/>
  <c r="B352" i="10"/>
  <c r="D352" s="1"/>
  <c r="C351"/>
  <c r="E351" s="1"/>
  <c r="B352" i="9"/>
  <c r="D352" s="1"/>
  <c r="C351"/>
  <c r="E351" s="1"/>
  <c r="I35" i="8"/>
  <c r="I36" s="1"/>
  <c r="B353"/>
  <c r="D353" s="1"/>
  <c r="D352" i="7" l="1"/>
  <c r="B353"/>
  <c r="E351"/>
  <c r="I35"/>
  <c r="I36" s="1"/>
  <c r="D351" i="11"/>
  <c r="B352"/>
  <c r="C351"/>
  <c r="D351" i="4"/>
  <c r="B352"/>
  <c r="C351"/>
  <c r="C352" i="13"/>
  <c r="E352" s="1"/>
  <c r="D352"/>
  <c r="D351" i="12"/>
  <c r="B352"/>
  <c r="C351"/>
  <c r="D351" i="1"/>
  <c r="B352"/>
  <c r="C351"/>
  <c r="B352" i="6"/>
  <c r="D352" s="1"/>
  <c r="C351"/>
  <c r="E351" s="1"/>
  <c r="B356" i="15"/>
  <c r="D356" s="1"/>
  <c r="C355"/>
  <c r="E355" s="1"/>
  <c r="C351" i="5"/>
  <c r="E351" s="1"/>
  <c r="B352"/>
  <c r="D352" s="1"/>
  <c r="B353" i="13"/>
  <c r="I35" i="10"/>
  <c r="I36" s="1"/>
  <c r="B353"/>
  <c r="D353" s="1"/>
  <c r="I35" i="9"/>
  <c r="I36" s="1"/>
  <c r="B353"/>
  <c r="D353" s="1"/>
  <c r="B354" i="8"/>
  <c r="C353"/>
  <c r="E353" s="1"/>
  <c r="C352"/>
  <c r="E352" s="1"/>
  <c r="C354" l="1"/>
  <c r="E354" s="1"/>
  <c r="D354"/>
  <c r="D353" i="7"/>
  <c r="B354"/>
  <c r="C353"/>
  <c r="E353" s="1"/>
  <c r="C352"/>
  <c r="E352" s="1"/>
  <c r="D352" i="11"/>
  <c r="B353"/>
  <c r="E351"/>
  <c r="I35"/>
  <c r="I36" s="1"/>
  <c r="D352" i="4"/>
  <c r="B353"/>
  <c r="E351"/>
  <c r="I35"/>
  <c r="I36" s="1"/>
  <c r="C353" i="13"/>
  <c r="E353" s="1"/>
  <c r="D353"/>
  <c r="E351" i="12"/>
  <c r="I35"/>
  <c r="I36" s="1"/>
  <c r="D352"/>
  <c r="B353"/>
  <c r="D352" i="1"/>
  <c r="B353"/>
  <c r="E351"/>
  <c r="I35"/>
  <c r="I36" s="1"/>
  <c r="I35" i="6"/>
  <c r="I36" s="1"/>
  <c r="B353"/>
  <c r="D353" s="1"/>
  <c r="B357" i="15"/>
  <c r="D357" s="1"/>
  <c r="C356"/>
  <c r="E356" s="1"/>
  <c r="B353" i="5"/>
  <c r="D353" s="1"/>
  <c r="I35"/>
  <c r="I36" s="1"/>
  <c r="B354" i="13"/>
  <c r="B354" i="10"/>
  <c r="C353"/>
  <c r="E353" s="1"/>
  <c r="C352"/>
  <c r="E352" s="1"/>
  <c r="B354" i="9"/>
  <c r="D354" s="1"/>
  <c r="C354"/>
  <c r="E354" s="1"/>
  <c r="C352"/>
  <c r="E352" s="1"/>
  <c r="C353"/>
  <c r="E353" s="1"/>
  <c r="B355" i="8"/>
  <c r="D355" s="1"/>
  <c r="D354" i="7" l="1"/>
  <c r="B355"/>
  <c r="C354"/>
  <c r="E354" s="1"/>
  <c r="C352" i="11"/>
  <c r="E352" s="1"/>
  <c r="C353"/>
  <c r="E353" s="1"/>
  <c r="D353"/>
  <c r="B354"/>
  <c r="C354" i="10"/>
  <c r="E354" s="1"/>
  <c r="D354"/>
  <c r="D353" i="4"/>
  <c r="B354"/>
  <c r="C353"/>
  <c r="E353" s="1"/>
  <c r="C352"/>
  <c r="E352" s="1"/>
  <c r="C354" i="13"/>
  <c r="E354" s="1"/>
  <c r="D354"/>
  <c r="C353" i="12"/>
  <c r="E353" s="1"/>
  <c r="C352"/>
  <c r="E352" s="1"/>
  <c r="D353"/>
  <c r="B354"/>
  <c r="D353" i="1"/>
  <c r="B354"/>
  <c r="C352"/>
  <c r="E352" s="1"/>
  <c r="C353"/>
  <c r="E353" s="1"/>
  <c r="B354" i="6"/>
  <c r="D354" s="1"/>
  <c r="C352"/>
  <c r="E352" s="1"/>
  <c r="C354"/>
  <c r="E354" s="1"/>
  <c r="C353"/>
  <c r="E353" s="1"/>
  <c r="B358" i="15"/>
  <c r="D358" s="1"/>
  <c r="C357"/>
  <c r="E357" s="1"/>
  <c r="B354" i="5"/>
  <c r="D354" s="1"/>
  <c r="C353"/>
  <c r="E353" s="1"/>
  <c r="C352"/>
  <c r="E352" s="1"/>
  <c r="B355" i="13"/>
  <c r="B355" i="10"/>
  <c r="D355" s="1"/>
  <c r="B355" i="9"/>
  <c r="D355" s="1"/>
  <c r="B356" i="8"/>
  <c r="D356" s="1"/>
  <c r="C355"/>
  <c r="E355" s="1"/>
  <c r="D355" i="7" l="1"/>
  <c r="C355"/>
  <c r="E355" s="1"/>
  <c r="B356"/>
  <c r="C354" i="5"/>
  <c r="E354" s="1"/>
  <c r="C354" i="11"/>
  <c r="E354" s="1"/>
  <c r="D354"/>
  <c r="B355"/>
  <c r="C354" i="4"/>
  <c r="E354" s="1"/>
  <c r="D354"/>
  <c r="B355"/>
  <c r="C355" i="13"/>
  <c r="E355" s="1"/>
  <c r="D355"/>
  <c r="C354" i="12"/>
  <c r="E354" s="1"/>
  <c r="D354"/>
  <c r="B355"/>
  <c r="D354" i="1"/>
  <c r="B355"/>
  <c r="C354"/>
  <c r="E354" s="1"/>
  <c r="B355" i="6"/>
  <c r="D355" s="1"/>
  <c r="B359" i="15"/>
  <c r="D359" s="1"/>
  <c r="C358"/>
  <c r="E358" s="1"/>
  <c r="B355" i="5"/>
  <c r="D355" s="1"/>
  <c r="B356" i="13"/>
  <c r="B356" i="10"/>
  <c r="D356" s="1"/>
  <c r="C355"/>
  <c r="E355" s="1"/>
  <c r="B356" i="9"/>
  <c r="D356" s="1"/>
  <c r="C355"/>
  <c r="E355" s="1"/>
  <c r="B357" i="8"/>
  <c r="D357" s="1"/>
  <c r="C356"/>
  <c r="E356" s="1"/>
  <c r="D356" i="7" l="1"/>
  <c r="B357"/>
  <c r="C356"/>
  <c r="E356" s="1"/>
  <c r="D355" i="11"/>
  <c r="B356"/>
  <c r="C355"/>
  <c r="E355" s="1"/>
  <c r="D355" i="4"/>
  <c r="B356"/>
  <c r="C355"/>
  <c r="E355" s="1"/>
  <c r="C356" i="13"/>
  <c r="E356" s="1"/>
  <c r="D356"/>
  <c r="D355" i="12"/>
  <c r="B356"/>
  <c r="C355"/>
  <c r="E355" s="1"/>
  <c r="D355" i="1"/>
  <c r="B356"/>
  <c r="C355"/>
  <c r="E355" s="1"/>
  <c r="B356" i="6"/>
  <c r="D356" s="1"/>
  <c r="C355"/>
  <c r="E355" s="1"/>
  <c r="B360" i="15"/>
  <c r="D360" s="1"/>
  <c r="C359"/>
  <c r="E359" s="1"/>
  <c r="B356" i="5"/>
  <c r="D356" s="1"/>
  <c r="C355"/>
  <c r="E355" s="1"/>
  <c r="B357" i="13"/>
  <c r="B357" i="10"/>
  <c r="D357" s="1"/>
  <c r="C356"/>
  <c r="E356" s="1"/>
  <c r="B357" i="9"/>
  <c r="D357" s="1"/>
  <c r="C356"/>
  <c r="E356" s="1"/>
  <c r="B358" i="8"/>
  <c r="D358" s="1"/>
  <c r="C357"/>
  <c r="E357" s="1"/>
  <c r="D357" i="7" l="1"/>
  <c r="B358"/>
  <c r="C357"/>
  <c r="E357" s="1"/>
  <c r="D356" i="11"/>
  <c r="B357"/>
  <c r="C356"/>
  <c r="E356" s="1"/>
  <c r="D356" i="4"/>
  <c r="B357"/>
  <c r="C356"/>
  <c r="E356" s="1"/>
  <c r="C357" i="13"/>
  <c r="E357" s="1"/>
  <c r="D357"/>
  <c r="D356" i="12"/>
  <c r="B357"/>
  <c r="C356"/>
  <c r="E356" s="1"/>
  <c r="D356" i="1"/>
  <c r="B357"/>
  <c r="C356"/>
  <c r="E356" s="1"/>
  <c r="C356" i="6"/>
  <c r="E356" s="1"/>
  <c r="B357"/>
  <c r="D357" s="1"/>
  <c r="B361" i="15"/>
  <c r="D361" s="1"/>
  <c r="C360"/>
  <c r="E360" s="1"/>
  <c r="C356" i="5"/>
  <c r="E356" s="1"/>
  <c r="B357"/>
  <c r="D357" s="1"/>
  <c r="B358" i="13"/>
  <c r="B358" i="10"/>
  <c r="D358" s="1"/>
  <c r="C357"/>
  <c r="E357" s="1"/>
  <c r="B358" i="9"/>
  <c r="D358" s="1"/>
  <c r="C357"/>
  <c r="E357" s="1"/>
  <c r="B359" i="8"/>
  <c r="D359" s="1"/>
  <c r="C358"/>
  <c r="E358" s="1"/>
  <c r="D358" i="7" l="1"/>
  <c r="C358"/>
  <c r="E358" s="1"/>
  <c r="B359"/>
  <c r="D357" i="11"/>
  <c r="B358"/>
  <c r="C357"/>
  <c r="E357" s="1"/>
  <c r="D357" i="4"/>
  <c r="B358"/>
  <c r="C357"/>
  <c r="E357" s="1"/>
  <c r="C358" i="13"/>
  <c r="E358" s="1"/>
  <c r="D358"/>
  <c r="D357" i="12"/>
  <c r="B358"/>
  <c r="C357"/>
  <c r="E357" s="1"/>
  <c r="D357" i="1"/>
  <c r="B358"/>
  <c r="C357"/>
  <c r="E357" s="1"/>
  <c r="B358" i="6"/>
  <c r="D358" s="1"/>
  <c r="C357"/>
  <c r="E357" s="1"/>
  <c r="B362" i="15"/>
  <c r="D362" s="1"/>
  <c r="C361"/>
  <c r="E361" s="1"/>
  <c r="C357" i="5"/>
  <c r="E357" s="1"/>
  <c r="B358"/>
  <c r="D358" s="1"/>
  <c r="B359" i="13"/>
  <c r="B359" i="10"/>
  <c r="D359" s="1"/>
  <c r="C358"/>
  <c r="E358" s="1"/>
  <c r="B359" i="9"/>
  <c r="D359" s="1"/>
  <c r="C358"/>
  <c r="E358" s="1"/>
  <c r="B360" i="8"/>
  <c r="D360" s="1"/>
  <c r="C359"/>
  <c r="E359" s="1"/>
  <c r="D359" i="7" l="1"/>
  <c r="C359"/>
  <c r="E359" s="1"/>
  <c r="B360"/>
  <c r="D358" i="11"/>
  <c r="B359"/>
  <c r="C358"/>
  <c r="E358" s="1"/>
  <c r="D358" i="4"/>
  <c r="B359"/>
  <c r="C358"/>
  <c r="E358" s="1"/>
  <c r="C359" i="13"/>
  <c r="E359" s="1"/>
  <c r="D359"/>
  <c r="D358" i="12"/>
  <c r="B359"/>
  <c r="C358"/>
  <c r="E358" s="1"/>
  <c r="D358" i="1"/>
  <c r="B359"/>
  <c r="C358"/>
  <c r="E358" s="1"/>
  <c r="B359" i="6"/>
  <c r="D359" s="1"/>
  <c r="C358"/>
  <c r="E358" s="1"/>
  <c r="B363" i="15"/>
  <c r="D363" s="1"/>
  <c r="C362"/>
  <c r="E362" s="1"/>
  <c r="C358" i="5"/>
  <c r="E358" s="1"/>
  <c r="B359"/>
  <c r="D359" s="1"/>
  <c r="B360" i="13"/>
  <c r="B360" i="10"/>
  <c r="D360" s="1"/>
  <c r="C359"/>
  <c r="E359" s="1"/>
  <c r="B360" i="9"/>
  <c r="D360" s="1"/>
  <c r="C359"/>
  <c r="E359" s="1"/>
  <c r="B361" i="8"/>
  <c r="D361" s="1"/>
  <c r="C360"/>
  <c r="E360" s="1"/>
  <c r="D360" i="7" l="1"/>
  <c r="B361"/>
  <c r="C360"/>
  <c r="E360" s="1"/>
  <c r="D359" i="11"/>
  <c r="B360"/>
  <c r="C359"/>
  <c r="E359" s="1"/>
  <c r="D359" i="4"/>
  <c r="B360"/>
  <c r="C359"/>
  <c r="E359" s="1"/>
  <c r="C360" i="13"/>
  <c r="E360" s="1"/>
  <c r="D360"/>
  <c r="D359" i="12"/>
  <c r="B360"/>
  <c r="C359"/>
  <c r="E359" s="1"/>
  <c r="D359" i="1"/>
  <c r="B360"/>
  <c r="C359"/>
  <c r="E359" s="1"/>
  <c r="B360" i="6"/>
  <c r="D360" s="1"/>
  <c r="C359"/>
  <c r="E359" s="1"/>
  <c r="B364" i="15"/>
  <c r="D364" s="1"/>
  <c r="C363"/>
  <c r="E363" s="1"/>
  <c r="B360" i="5"/>
  <c r="D360" s="1"/>
  <c r="C359"/>
  <c r="E359" s="1"/>
  <c r="B361" i="13"/>
  <c r="B361" i="10"/>
  <c r="D361" s="1"/>
  <c r="C360"/>
  <c r="E360" s="1"/>
  <c r="B361" i="9"/>
  <c r="D361" s="1"/>
  <c r="C360"/>
  <c r="E360" s="1"/>
  <c r="B362" i="8"/>
  <c r="D362" s="1"/>
  <c r="C361"/>
  <c r="E361" s="1"/>
  <c r="D361" i="7" l="1"/>
  <c r="B362"/>
  <c r="C361"/>
  <c r="E361" s="1"/>
  <c r="D360" i="11"/>
  <c r="B361"/>
  <c r="C360"/>
  <c r="E360" s="1"/>
  <c r="D360" i="4"/>
  <c r="B361"/>
  <c r="C360"/>
  <c r="E360" s="1"/>
  <c r="C361" i="13"/>
  <c r="E361" s="1"/>
  <c r="D361"/>
  <c r="D360" i="12"/>
  <c r="B361"/>
  <c r="C360"/>
  <c r="E360" s="1"/>
  <c r="D360" i="1"/>
  <c r="B361"/>
  <c r="C360"/>
  <c r="E360" s="1"/>
  <c r="B361" i="6"/>
  <c r="D361" s="1"/>
  <c r="C360"/>
  <c r="E360" s="1"/>
  <c r="B365" i="15"/>
  <c r="D365" s="1"/>
  <c r="C364"/>
  <c r="E364" s="1"/>
  <c r="C360" i="5"/>
  <c r="E360" s="1"/>
  <c r="B361"/>
  <c r="D361" s="1"/>
  <c r="B362" i="13"/>
  <c r="B362" i="10"/>
  <c r="D362" s="1"/>
  <c r="C361"/>
  <c r="E361" s="1"/>
  <c r="B362" i="9"/>
  <c r="D362" s="1"/>
  <c r="C361"/>
  <c r="E361" s="1"/>
  <c r="B363" i="8"/>
  <c r="D363" s="1"/>
  <c r="C362"/>
  <c r="E362" s="1"/>
  <c r="D362" i="7" l="1"/>
  <c r="B363"/>
  <c r="C362"/>
  <c r="E362" s="1"/>
  <c r="D361" i="11"/>
  <c r="B362"/>
  <c r="C361"/>
  <c r="E361" s="1"/>
  <c r="D361" i="4"/>
  <c r="B362"/>
  <c r="C361"/>
  <c r="E361" s="1"/>
  <c r="C362" i="13"/>
  <c r="E362" s="1"/>
  <c r="D362"/>
  <c r="D361" i="12"/>
  <c r="B362"/>
  <c r="C361"/>
  <c r="E361" s="1"/>
  <c r="D361" i="1"/>
  <c r="B362"/>
  <c r="C361"/>
  <c r="E361" s="1"/>
  <c r="B362" i="6"/>
  <c r="D362" s="1"/>
  <c r="C361"/>
  <c r="E361" s="1"/>
  <c r="B366" i="15"/>
  <c r="D366" s="1"/>
  <c r="C365"/>
  <c r="E365" s="1"/>
  <c r="C361" i="5"/>
  <c r="E361" s="1"/>
  <c r="B362"/>
  <c r="D362" s="1"/>
  <c r="B363" i="13"/>
  <c r="B363" i="10"/>
  <c r="D363" s="1"/>
  <c r="C362"/>
  <c r="E362" s="1"/>
  <c r="B363" i="9"/>
  <c r="D363" s="1"/>
  <c r="C362"/>
  <c r="E362" s="1"/>
  <c r="B364" i="8"/>
  <c r="D364" s="1"/>
  <c r="C363"/>
  <c r="E363" s="1"/>
  <c r="D363" i="7" l="1"/>
  <c r="B364"/>
  <c r="C363"/>
  <c r="E363" s="1"/>
  <c r="D362" i="11"/>
  <c r="B363"/>
  <c r="C362"/>
  <c r="E362" s="1"/>
  <c r="D362" i="4"/>
  <c r="B363"/>
  <c r="C362"/>
  <c r="E362" s="1"/>
  <c r="C363" i="13"/>
  <c r="E363" s="1"/>
  <c r="D363"/>
  <c r="D362" i="12"/>
  <c r="B363"/>
  <c r="C362"/>
  <c r="E362" s="1"/>
  <c r="D362" i="1"/>
  <c r="B363"/>
  <c r="C362"/>
  <c r="E362" s="1"/>
  <c r="B363" i="6"/>
  <c r="D363" s="1"/>
  <c r="C362"/>
  <c r="E362" s="1"/>
  <c r="B367" i="15"/>
  <c r="D367" s="1"/>
  <c r="C366"/>
  <c r="E366" s="1"/>
  <c r="C362" i="5"/>
  <c r="E362" s="1"/>
  <c r="B363"/>
  <c r="D363" s="1"/>
  <c r="B364" i="13"/>
  <c r="B364" i="10"/>
  <c r="D364" s="1"/>
  <c r="C363"/>
  <c r="E363" s="1"/>
  <c r="B364" i="9"/>
  <c r="D364" s="1"/>
  <c r="C363"/>
  <c r="E363" s="1"/>
  <c r="B365" i="8"/>
  <c r="D365" s="1"/>
  <c r="C364"/>
  <c r="E364" s="1"/>
  <c r="D364" i="7" l="1"/>
  <c r="B365"/>
  <c r="C364"/>
  <c r="E364" s="1"/>
  <c r="D363" i="11"/>
  <c r="B364"/>
  <c r="C363"/>
  <c r="E363" s="1"/>
  <c r="D363" i="4"/>
  <c r="B364"/>
  <c r="C363"/>
  <c r="E363" s="1"/>
  <c r="C364" i="13"/>
  <c r="E364" s="1"/>
  <c r="D364"/>
  <c r="D363" i="12"/>
  <c r="B364"/>
  <c r="C363"/>
  <c r="E363" s="1"/>
  <c r="D363" i="1"/>
  <c r="B364"/>
  <c r="C363"/>
  <c r="E363" s="1"/>
  <c r="C363" i="6"/>
  <c r="E363" s="1"/>
  <c r="B364"/>
  <c r="D364" s="1"/>
  <c r="B368" i="15"/>
  <c r="D368" s="1"/>
  <c r="C367"/>
  <c r="E367" s="1"/>
  <c r="C363" i="5"/>
  <c r="E363" s="1"/>
  <c r="B364"/>
  <c r="D364" s="1"/>
  <c r="B365" i="13"/>
  <c r="B365" i="10"/>
  <c r="D365" s="1"/>
  <c r="C364"/>
  <c r="E364" s="1"/>
  <c r="B365" i="9"/>
  <c r="D365" s="1"/>
  <c r="C364"/>
  <c r="E364" s="1"/>
  <c r="B366" i="8"/>
  <c r="D366" s="1"/>
  <c r="C365"/>
  <c r="E365" s="1"/>
  <c r="D365" i="7" l="1"/>
  <c r="B366"/>
  <c r="C365"/>
  <c r="E365" s="1"/>
  <c r="D364" i="11"/>
  <c r="B365"/>
  <c r="C364"/>
  <c r="E364" s="1"/>
  <c r="D364" i="4"/>
  <c r="B365"/>
  <c r="C364"/>
  <c r="E364" s="1"/>
  <c r="C365" i="13"/>
  <c r="E365" s="1"/>
  <c r="D365"/>
  <c r="D364" i="12"/>
  <c r="B365"/>
  <c r="C364"/>
  <c r="E364" s="1"/>
  <c r="D364" i="1"/>
  <c r="B365"/>
  <c r="C364"/>
  <c r="E364" s="1"/>
  <c r="B365" i="6"/>
  <c r="D365" s="1"/>
  <c r="C364"/>
  <c r="E364" s="1"/>
  <c r="B369" i="15"/>
  <c r="D369" s="1"/>
  <c r="C368"/>
  <c r="E368" s="1"/>
  <c r="C364" i="5"/>
  <c r="E364" s="1"/>
  <c r="B365"/>
  <c r="D365" s="1"/>
  <c r="B366" i="13"/>
  <c r="B366" i="10"/>
  <c r="D366" s="1"/>
  <c r="C365"/>
  <c r="E365" s="1"/>
  <c r="B366" i="9"/>
  <c r="D366" s="1"/>
  <c r="C365"/>
  <c r="E365" s="1"/>
  <c r="B367" i="8"/>
  <c r="D367" s="1"/>
  <c r="C366"/>
  <c r="E366" s="1"/>
  <c r="D366" i="7" l="1"/>
  <c r="C366"/>
  <c r="E366" s="1"/>
  <c r="B367"/>
  <c r="D365" i="11"/>
  <c r="B366"/>
  <c r="C365"/>
  <c r="E365" s="1"/>
  <c r="D365" i="4"/>
  <c r="B366"/>
  <c r="C365"/>
  <c r="E365" s="1"/>
  <c r="C366" i="13"/>
  <c r="E366" s="1"/>
  <c r="D366"/>
  <c r="D365" i="12"/>
  <c r="B366"/>
  <c r="C365"/>
  <c r="E365" s="1"/>
  <c r="D365" i="1"/>
  <c r="B366"/>
  <c r="C365"/>
  <c r="E365" s="1"/>
  <c r="B366" i="6"/>
  <c r="D366" s="1"/>
  <c r="C365"/>
  <c r="E365" s="1"/>
  <c r="B370" i="15"/>
  <c r="D370" s="1"/>
  <c r="C369"/>
  <c r="E369" s="1"/>
  <c r="B366" i="5"/>
  <c r="D366" s="1"/>
  <c r="C365"/>
  <c r="E365" s="1"/>
  <c r="B367" i="13"/>
  <c r="B367" i="10"/>
  <c r="D367" s="1"/>
  <c r="C366"/>
  <c r="E366" s="1"/>
  <c r="B367" i="9"/>
  <c r="D367" s="1"/>
  <c r="C366"/>
  <c r="E366" s="1"/>
  <c r="B368" i="8"/>
  <c r="D368" s="1"/>
  <c r="C367"/>
  <c r="E367" s="1"/>
  <c r="D367" i="7" l="1"/>
  <c r="C367"/>
  <c r="E367" s="1"/>
  <c r="B368"/>
  <c r="D366" i="11"/>
  <c r="B367"/>
  <c r="C366"/>
  <c r="E366" s="1"/>
  <c r="D366" i="4"/>
  <c r="B367"/>
  <c r="C366"/>
  <c r="E366" s="1"/>
  <c r="C367" i="13"/>
  <c r="E367" s="1"/>
  <c r="D367"/>
  <c r="D366" i="12"/>
  <c r="B367"/>
  <c r="C366"/>
  <c r="E366" s="1"/>
  <c r="D366" i="1"/>
  <c r="B367"/>
  <c r="C366"/>
  <c r="E366" s="1"/>
  <c r="B367" i="6"/>
  <c r="D367" s="1"/>
  <c r="C366"/>
  <c r="E366" s="1"/>
  <c r="B371" i="15"/>
  <c r="D371" s="1"/>
  <c r="C370"/>
  <c r="E370" s="1"/>
  <c r="B367" i="5"/>
  <c r="D367" s="1"/>
  <c r="C366"/>
  <c r="E366" s="1"/>
  <c r="B368" i="13"/>
  <c r="B368" i="10"/>
  <c r="D368" s="1"/>
  <c r="C367"/>
  <c r="E367" s="1"/>
  <c r="B368" i="9"/>
  <c r="D368" s="1"/>
  <c r="C367"/>
  <c r="E367" s="1"/>
  <c r="B369" i="8"/>
  <c r="D369" s="1"/>
  <c r="C368"/>
  <c r="E368" s="1"/>
  <c r="D368" i="7" l="1"/>
  <c r="B369"/>
  <c r="C368"/>
  <c r="E368" s="1"/>
  <c r="D367" i="11"/>
  <c r="B368"/>
  <c r="C367"/>
  <c r="E367" s="1"/>
  <c r="D367" i="4"/>
  <c r="B368"/>
  <c r="C367"/>
  <c r="E367" s="1"/>
  <c r="C368" i="13"/>
  <c r="E368" s="1"/>
  <c r="D368"/>
  <c r="D367" i="12"/>
  <c r="B368"/>
  <c r="C367"/>
  <c r="E367" s="1"/>
  <c r="D367" i="1"/>
  <c r="B368"/>
  <c r="C367"/>
  <c r="E367" s="1"/>
  <c r="B368" i="6"/>
  <c r="D368" s="1"/>
  <c r="C367"/>
  <c r="E367" s="1"/>
  <c r="B372" i="15"/>
  <c r="D372" s="1"/>
  <c r="C371"/>
  <c r="E371" s="1"/>
  <c r="B368" i="5"/>
  <c r="D368" s="1"/>
  <c r="C367"/>
  <c r="E367" s="1"/>
  <c r="B369" i="13"/>
  <c r="B369" i="10"/>
  <c r="D369" s="1"/>
  <c r="C368"/>
  <c r="E368" s="1"/>
  <c r="B369" i="9"/>
  <c r="D369" s="1"/>
  <c r="C368"/>
  <c r="E368" s="1"/>
  <c r="B370" i="8"/>
  <c r="D370" s="1"/>
  <c r="C369"/>
  <c r="E369" s="1"/>
  <c r="D369" i="7" l="1"/>
  <c r="B370"/>
  <c r="C369"/>
  <c r="E369" s="1"/>
  <c r="D368" i="11"/>
  <c r="B369"/>
  <c r="C368"/>
  <c r="E368" s="1"/>
  <c r="D368" i="4"/>
  <c r="B369"/>
  <c r="C368"/>
  <c r="E368" s="1"/>
  <c r="C369" i="13"/>
  <c r="E369" s="1"/>
  <c r="D369"/>
  <c r="D368" i="12"/>
  <c r="B369"/>
  <c r="C368"/>
  <c r="E368" s="1"/>
  <c r="D368" i="1"/>
  <c r="B369"/>
  <c r="C368"/>
  <c r="E368" s="1"/>
  <c r="C368" i="6"/>
  <c r="E368" s="1"/>
  <c r="B369"/>
  <c r="D369" s="1"/>
  <c r="B373" i="15"/>
  <c r="D373" s="1"/>
  <c r="C372"/>
  <c r="E372" s="1"/>
  <c r="C368" i="5"/>
  <c r="E368" s="1"/>
  <c r="B369"/>
  <c r="D369" s="1"/>
  <c r="B370" i="13"/>
  <c r="B370" i="10"/>
  <c r="D370" s="1"/>
  <c r="C369"/>
  <c r="E369" s="1"/>
  <c r="B370" i="9"/>
  <c r="D370" s="1"/>
  <c r="C369"/>
  <c r="E369" s="1"/>
  <c r="B371" i="8"/>
  <c r="D371" s="1"/>
  <c r="C370"/>
  <c r="E370" s="1"/>
  <c r="D370" i="7" l="1"/>
  <c r="B371"/>
  <c r="C370"/>
  <c r="E370" s="1"/>
  <c r="D369" i="11"/>
  <c r="B370"/>
  <c r="C369"/>
  <c r="E369" s="1"/>
  <c r="D369" i="4"/>
  <c r="B370"/>
  <c r="C369"/>
  <c r="E369" s="1"/>
  <c r="C370" i="13"/>
  <c r="E370" s="1"/>
  <c r="D370"/>
  <c r="D369" i="12"/>
  <c r="B370"/>
  <c r="C369"/>
  <c r="E369" s="1"/>
  <c r="D369" i="1"/>
  <c r="B370"/>
  <c r="C369"/>
  <c r="E369" s="1"/>
  <c r="B370" i="6"/>
  <c r="D370" s="1"/>
  <c r="C369"/>
  <c r="E369" s="1"/>
  <c r="B374" i="15"/>
  <c r="D374" s="1"/>
  <c r="C373"/>
  <c r="E373" s="1"/>
  <c r="C369" i="5"/>
  <c r="E369" s="1"/>
  <c r="B370"/>
  <c r="D370" s="1"/>
  <c r="B371" i="13"/>
  <c r="B371" i="10"/>
  <c r="D371" s="1"/>
  <c r="C370"/>
  <c r="E370" s="1"/>
  <c r="B371" i="9"/>
  <c r="D371" s="1"/>
  <c r="C370"/>
  <c r="E370" s="1"/>
  <c r="B372" i="8"/>
  <c r="D372" s="1"/>
  <c r="C371"/>
  <c r="E371" s="1"/>
  <c r="D371" i="7" l="1"/>
  <c r="C371"/>
  <c r="E371" s="1"/>
  <c r="B372"/>
  <c r="D370" i="11"/>
  <c r="B371"/>
  <c r="C370"/>
  <c r="E370" s="1"/>
  <c r="D370" i="4"/>
  <c r="B371"/>
  <c r="C370"/>
  <c r="E370" s="1"/>
  <c r="C371" i="13"/>
  <c r="E371" s="1"/>
  <c r="D371"/>
  <c r="D370" i="12"/>
  <c r="B371"/>
  <c r="C370"/>
  <c r="E370" s="1"/>
  <c r="D370" i="1"/>
  <c r="B371"/>
  <c r="C370"/>
  <c r="E370" s="1"/>
  <c r="B371" i="6"/>
  <c r="D371" s="1"/>
  <c r="C370"/>
  <c r="E370" s="1"/>
  <c r="B375" i="15"/>
  <c r="D375" s="1"/>
  <c r="C374"/>
  <c r="E374" s="1"/>
  <c r="C370" i="5"/>
  <c r="E370" s="1"/>
  <c r="B371"/>
  <c r="D371" s="1"/>
  <c r="B372" i="13"/>
  <c r="B372" i="10"/>
  <c r="D372" s="1"/>
  <c r="C371"/>
  <c r="E371" s="1"/>
  <c r="B372" i="9"/>
  <c r="D372" s="1"/>
  <c r="C371"/>
  <c r="E371" s="1"/>
  <c r="B373" i="8"/>
  <c r="D373" s="1"/>
  <c r="C372"/>
  <c r="E372" s="1"/>
  <c r="D372" i="7" l="1"/>
  <c r="C372"/>
  <c r="E372" s="1"/>
  <c r="B373"/>
  <c r="D371" i="11"/>
  <c r="B372"/>
  <c r="C371"/>
  <c r="E371" s="1"/>
  <c r="D371" i="4"/>
  <c r="B372"/>
  <c r="C371"/>
  <c r="E371" s="1"/>
  <c r="C372" i="13"/>
  <c r="E372" s="1"/>
  <c r="D372"/>
  <c r="D371" i="12"/>
  <c r="B372"/>
  <c r="C371"/>
  <c r="E371" s="1"/>
  <c r="D371" i="1"/>
  <c r="B372"/>
  <c r="C371"/>
  <c r="E371" s="1"/>
  <c r="B372" i="6"/>
  <c r="D372" s="1"/>
  <c r="C371"/>
  <c r="E371" s="1"/>
  <c r="B376" i="15"/>
  <c r="D376" s="1"/>
  <c r="C375"/>
  <c r="E375" s="1"/>
  <c r="B372" i="5"/>
  <c r="D372" s="1"/>
  <c r="C371"/>
  <c r="E371" s="1"/>
  <c r="B373" i="13"/>
  <c r="B373" i="10"/>
  <c r="D373" s="1"/>
  <c r="C372"/>
  <c r="E372" s="1"/>
  <c r="B373" i="9"/>
  <c r="D373" s="1"/>
  <c r="C372"/>
  <c r="E372" s="1"/>
  <c r="B374" i="8"/>
  <c r="D374" s="1"/>
  <c r="C373"/>
  <c r="E373" s="1"/>
  <c r="D373" i="7" l="1"/>
  <c r="B374"/>
  <c r="C373"/>
  <c r="E373" s="1"/>
  <c r="D372" i="11"/>
  <c r="B373"/>
  <c r="C372"/>
  <c r="E372" s="1"/>
  <c r="D372" i="4"/>
  <c r="B373"/>
  <c r="C372"/>
  <c r="E372" s="1"/>
  <c r="C373" i="13"/>
  <c r="E373" s="1"/>
  <c r="D373"/>
  <c r="D372" i="12"/>
  <c r="B373"/>
  <c r="C372"/>
  <c r="E372" s="1"/>
  <c r="D372" i="1"/>
  <c r="B373"/>
  <c r="C372"/>
  <c r="E372" s="1"/>
  <c r="I35" i="15"/>
  <c r="I36" s="1"/>
  <c r="C376" s="1"/>
  <c r="E376" s="1"/>
  <c r="C372" i="6"/>
  <c r="E372" s="1"/>
  <c r="B373"/>
  <c r="D373" s="1"/>
  <c r="B377" i="15"/>
  <c r="D377" s="1"/>
  <c r="C372" i="5"/>
  <c r="E372" s="1"/>
  <c r="B373"/>
  <c r="D373" s="1"/>
  <c r="B374" i="13"/>
  <c r="B374" i="10"/>
  <c r="D374" s="1"/>
  <c r="C373"/>
  <c r="E373" s="1"/>
  <c r="B374" i="9"/>
  <c r="D374" s="1"/>
  <c r="C373"/>
  <c r="E373" s="1"/>
  <c r="B375" i="8"/>
  <c r="D375" s="1"/>
  <c r="C374"/>
  <c r="E374" s="1"/>
  <c r="D374" i="7" l="1"/>
  <c r="B375"/>
  <c r="C374"/>
  <c r="E374" s="1"/>
  <c r="D373" i="11"/>
  <c r="B374"/>
  <c r="C373"/>
  <c r="E373" s="1"/>
  <c r="D373" i="4"/>
  <c r="B374"/>
  <c r="C373"/>
  <c r="E373" s="1"/>
  <c r="C374" i="13"/>
  <c r="E374" s="1"/>
  <c r="D374"/>
  <c r="D373" i="12"/>
  <c r="B374"/>
  <c r="C373"/>
  <c r="E373" s="1"/>
  <c r="D373" i="1"/>
  <c r="B374"/>
  <c r="C373"/>
  <c r="E373" s="1"/>
  <c r="B374" i="6"/>
  <c r="D374" s="1"/>
  <c r="C373"/>
  <c r="E373" s="1"/>
  <c r="B378" i="15"/>
  <c r="D378" s="1"/>
  <c r="C377"/>
  <c r="E377" s="1"/>
  <c r="B374" i="5"/>
  <c r="D374" s="1"/>
  <c r="C373"/>
  <c r="E373" s="1"/>
  <c r="B375" i="13"/>
  <c r="B375" i="10"/>
  <c r="D375" s="1"/>
  <c r="C374"/>
  <c r="E374" s="1"/>
  <c r="B375" i="9"/>
  <c r="D375" s="1"/>
  <c r="C374"/>
  <c r="E374" s="1"/>
  <c r="B376" i="8"/>
  <c r="D376" s="1"/>
  <c r="C375"/>
  <c r="E375" s="1"/>
  <c r="D375" i="7" l="1"/>
  <c r="C375"/>
  <c r="E375" s="1"/>
  <c r="B376"/>
  <c r="D374" i="11"/>
  <c r="B375"/>
  <c r="C374"/>
  <c r="E374" s="1"/>
  <c r="D374" i="4"/>
  <c r="B375"/>
  <c r="C374"/>
  <c r="E374" s="1"/>
  <c r="C375" i="13"/>
  <c r="E375" s="1"/>
  <c r="D375"/>
  <c r="D374" i="12"/>
  <c r="B375"/>
  <c r="C374"/>
  <c r="E374" s="1"/>
  <c r="D374" i="1"/>
  <c r="B375"/>
  <c r="C374"/>
  <c r="E374" s="1"/>
  <c r="I35" i="13"/>
  <c r="I36" s="1"/>
  <c r="C374" i="6"/>
  <c r="E374" s="1"/>
  <c r="B375"/>
  <c r="D375" s="1"/>
  <c r="B379" i="15"/>
  <c r="D379" s="1"/>
  <c r="C378"/>
  <c r="E378" s="1"/>
  <c r="B375" i="5"/>
  <c r="D375" s="1"/>
  <c r="C374"/>
  <c r="E374" s="1"/>
  <c r="B376" i="13"/>
  <c r="D376" s="1"/>
  <c r="B376" i="10"/>
  <c r="D376" s="1"/>
  <c r="C375"/>
  <c r="E375" s="1"/>
  <c r="B376" i="9"/>
  <c r="D376" s="1"/>
  <c r="C375"/>
  <c r="E375" s="1"/>
  <c r="B377" i="8"/>
  <c r="D377" s="1"/>
  <c r="C376"/>
  <c r="E376" s="1"/>
  <c r="D376" i="7" l="1"/>
  <c r="C376"/>
  <c r="E376" s="1"/>
  <c r="B377"/>
  <c r="D375" i="11"/>
  <c r="B376"/>
  <c r="C375"/>
  <c r="E375" s="1"/>
  <c r="D375" i="4"/>
  <c r="B376"/>
  <c r="C375"/>
  <c r="E375" s="1"/>
  <c r="D375" i="12"/>
  <c r="B376"/>
  <c r="C375"/>
  <c r="E375" s="1"/>
  <c r="D375" i="1"/>
  <c r="B376"/>
  <c r="C375"/>
  <c r="E375" s="1"/>
  <c r="C375" i="6"/>
  <c r="E375" s="1"/>
  <c r="B376"/>
  <c r="D376" s="1"/>
  <c r="C376" i="13"/>
  <c r="E376" s="1"/>
  <c r="B380" i="15"/>
  <c r="D380" s="1"/>
  <c r="C379"/>
  <c r="E379" s="1"/>
  <c r="C375" i="5"/>
  <c r="E375" s="1"/>
  <c r="B376"/>
  <c r="D376" s="1"/>
  <c r="B377" i="13"/>
  <c r="D377" s="1"/>
  <c r="B377" i="10"/>
  <c r="D377" s="1"/>
  <c r="C376"/>
  <c r="E376" s="1"/>
  <c r="B377" i="9"/>
  <c r="D377" s="1"/>
  <c r="C376"/>
  <c r="E376" s="1"/>
  <c r="B378" i="8"/>
  <c r="D378" s="1"/>
  <c r="C377"/>
  <c r="E377" s="1"/>
  <c r="D377" i="7" l="1"/>
  <c r="C377"/>
  <c r="E377" s="1"/>
  <c r="B378"/>
  <c r="D376" i="11"/>
  <c r="B377"/>
  <c r="C376"/>
  <c r="E376" s="1"/>
  <c r="D376" i="4"/>
  <c r="B377"/>
  <c r="C376"/>
  <c r="E376" s="1"/>
  <c r="C377" i="13"/>
  <c r="E377" s="1"/>
  <c r="D376" i="12"/>
  <c r="B377"/>
  <c r="C376"/>
  <c r="E376" s="1"/>
  <c r="D376" i="1"/>
  <c r="B377"/>
  <c r="C376"/>
  <c r="E376" s="1"/>
  <c r="C376" i="6"/>
  <c r="E376" s="1"/>
  <c r="B377"/>
  <c r="D377" s="1"/>
  <c r="B381" i="15"/>
  <c r="D381" s="1"/>
  <c r="C380"/>
  <c r="E380" s="1"/>
  <c r="C376" i="5"/>
  <c r="E376" s="1"/>
  <c r="B377"/>
  <c r="D377" s="1"/>
  <c r="B378" i="13"/>
  <c r="B378" i="10"/>
  <c r="D378" s="1"/>
  <c r="C377"/>
  <c r="E377" s="1"/>
  <c r="B378" i="9"/>
  <c r="D378" s="1"/>
  <c r="C377"/>
  <c r="E377" s="1"/>
  <c r="B379" i="8"/>
  <c r="D379" s="1"/>
  <c r="C378"/>
  <c r="E378" s="1"/>
  <c r="D378" i="7" l="1"/>
  <c r="B379"/>
  <c r="C378"/>
  <c r="E378" s="1"/>
  <c r="D377" i="11"/>
  <c r="B378"/>
  <c r="C377"/>
  <c r="E377" s="1"/>
  <c r="D377" i="4"/>
  <c r="C377"/>
  <c r="E377" s="1"/>
  <c r="B378"/>
  <c r="C378" i="13"/>
  <c r="E378" s="1"/>
  <c r="D378"/>
  <c r="D377" i="12"/>
  <c r="B378"/>
  <c r="C377"/>
  <c r="E377" s="1"/>
  <c r="D377" i="1"/>
  <c r="B378"/>
  <c r="C377"/>
  <c r="E377" s="1"/>
  <c r="B378" i="6"/>
  <c r="D378" s="1"/>
  <c r="C377"/>
  <c r="E377" s="1"/>
  <c r="B382" i="15"/>
  <c r="D382" s="1"/>
  <c r="C381"/>
  <c r="E381" s="1"/>
  <c r="C377" i="5"/>
  <c r="E377" s="1"/>
  <c r="B378"/>
  <c r="D378" s="1"/>
  <c r="B379" i="13"/>
  <c r="B379" i="10"/>
  <c r="D379" s="1"/>
  <c r="C378"/>
  <c r="E378" s="1"/>
  <c r="B379" i="9"/>
  <c r="D379" s="1"/>
  <c r="C378"/>
  <c r="E378" s="1"/>
  <c r="B380" i="8"/>
  <c r="D380" s="1"/>
  <c r="C379"/>
  <c r="E379" s="1"/>
  <c r="D379" i="7" l="1"/>
  <c r="B380"/>
  <c r="C379"/>
  <c r="E379" s="1"/>
  <c r="D378" i="11"/>
  <c r="B379"/>
  <c r="C378"/>
  <c r="E378" s="1"/>
  <c r="D378" i="4"/>
  <c r="C378"/>
  <c r="E378" s="1"/>
  <c r="B379"/>
  <c r="C379" i="13"/>
  <c r="E379" s="1"/>
  <c r="D379"/>
  <c r="D378" i="12"/>
  <c r="B379"/>
  <c r="C378"/>
  <c r="E378" s="1"/>
  <c r="D378" i="1"/>
  <c r="B379"/>
  <c r="C378"/>
  <c r="E378" s="1"/>
  <c r="B379" i="6"/>
  <c r="D379" s="1"/>
  <c r="C378"/>
  <c r="E378" s="1"/>
  <c r="B383" i="15"/>
  <c r="D383" s="1"/>
  <c r="C382"/>
  <c r="E382" s="1"/>
  <c r="C378" i="5"/>
  <c r="E378" s="1"/>
  <c r="B379"/>
  <c r="D379" s="1"/>
  <c r="B380" i="13"/>
  <c r="B380" i="10"/>
  <c r="D380" s="1"/>
  <c r="C379"/>
  <c r="E379" s="1"/>
  <c r="B380" i="9"/>
  <c r="D380" s="1"/>
  <c r="C379"/>
  <c r="E379" s="1"/>
  <c r="B381" i="8"/>
  <c r="D381" s="1"/>
  <c r="C380"/>
  <c r="E380" s="1"/>
  <c r="D380" i="7" l="1"/>
  <c r="B381"/>
  <c r="C380"/>
  <c r="E380" s="1"/>
  <c r="D379" i="11"/>
  <c r="B380"/>
  <c r="C379"/>
  <c r="E379" s="1"/>
  <c r="D379" i="4"/>
  <c r="B380"/>
  <c r="C379"/>
  <c r="E379" s="1"/>
  <c r="C380" i="13"/>
  <c r="E380" s="1"/>
  <c r="D380"/>
  <c r="D379" i="12"/>
  <c r="B380"/>
  <c r="C379"/>
  <c r="E379" s="1"/>
  <c r="D379" i="1"/>
  <c r="B380"/>
  <c r="C379"/>
  <c r="E379" s="1"/>
  <c r="C379" i="6"/>
  <c r="E379" s="1"/>
  <c r="B380"/>
  <c r="D380" s="1"/>
  <c r="B384" i="15"/>
  <c r="D384" s="1"/>
  <c r="C383"/>
  <c r="E383" s="1"/>
  <c r="C379" i="5"/>
  <c r="E379" s="1"/>
  <c r="B380"/>
  <c r="D380" s="1"/>
  <c r="B381" i="13"/>
  <c r="B381" i="10"/>
  <c r="D381" s="1"/>
  <c r="C380"/>
  <c r="E380" s="1"/>
  <c r="B381" i="9"/>
  <c r="D381" s="1"/>
  <c r="C380"/>
  <c r="E380" s="1"/>
  <c r="B382" i="8"/>
  <c r="D382" s="1"/>
  <c r="C381"/>
  <c r="E381" s="1"/>
  <c r="D381" i="7" l="1"/>
  <c r="C381"/>
  <c r="E381" s="1"/>
  <c r="B382"/>
  <c r="D380" i="11"/>
  <c r="B381"/>
  <c r="C380"/>
  <c r="E380" s="1"/>
  <c r="D380" i="4"/>
  <c r="B381"/>
  <c r="C380"/>
  <c r="E380" s="1"/>
  <c r="C381" i="13"/>
  <c r="E381" s="1"/>
  <c r="D381"/>
  <c r="D380" i="12"/>
  <c r="B381"/>
  <c r="C380"/>
  <c r="E380" s="1"/>
  <c r="D380" i="1"/>
  <c r="B381"/>
  <c r="C380"/>
  <c r="E380" s="1"/>
  <c r="C380" i="6"/>
  <c r="E380" s="1"/>
  <c r="B381"/>
  <c r="D381" s="1"/>
  <c r="B385" i="15"/>
  <c r="D385" s="1"/>
  <c r="C384"/>
  <c r="E384" s="1"/>
  <c r="C380" i="5"/>
  <c r="E380" s="1"/>
  <c r="B381"/>
  <c r="D381" s="1"/>
  <c r="B382" i="13"/>
  <c r="B382" i="10"/>
  <c r="D382" s="1"/>
  <c r="C381"/>
  <c r="E381" s="1"/>
  <c r="B382" i="9"/>
  <c r="D382" s="1"/>
  <c r="C381"/>
  <c r="E381" s="1"/>
  <c r="B383" i="8"/>
  <c r="D383" s="1"/>
  <c r="C382"/>
  <c r="E382" s="1"/>
  <c r="D382" i="7" l="1"/>
  <c r="B383"/>
  <c r="C382"/>
  <c r="E382" s="1"/>
  <c r="D381" i="11"/>
  <c r="B382"/>
  <c r="C381"/>
  <c r="E381" s="1"/>
  <c r="D381" i="4"/>
  <c r="B382"/>
  <c r="C381"/>
  <c r="E381" s="1"/>
  <c r="C382" i="13"/>
  <c r="E382" s="1"/>
  <c r="D382"/>
  <c r="D381" i="12"/>
  <c r="B382"/>
  <c r="C381"/>
  <c r="E381" s="1"/>
  <c r="D381" i="1"/>
  <c r="B382"/>
  <c r="C381"/>
  <c r="E381" s="1"/>
  <c r="B382" i="6"/>
  <c r="D382" s="1"/>
  <c r="C381"/>
  <c r="E381" s="1"/>
  <c r="B386" i="15"/>
  <c r="D386" s="1"/>
  <c r="C385"/>
  <c r="E385" s="1"/>
  <c r="B382" i="5"/>
  <c r="D382" s="1"/>
  <c r="C381"/>
  <c r="E381" s="1"/>
  <c r="B383" i="13"/>
  <c r="B383" i="10"/>
  <c r="D383" s="1"/>
  <c r="C382"/>
  <c r="E382" s="1"/>
  <c r="B383" i="9"/>
  <c r="D383" s="1"/>
  <c r="C382"/>
  <c r="E382" s="1"/>
  <c r="B384" i="8"/>
  <c r="D384" s="1"/>
  <c r="C383"/>
  <c r="E383" s="1"/>
  <c r="D383" i="7" l="1"/>
  <c r="B384"/>
  <c r="C383"/>
  <c r="E383" s="1"/>
  <c r="D382" i="11"/>
  <c r="B383"/>
  <c r="C382"/>
  <c r="E382" s="1"/>
  <c r="D382" i="4"/>
  <c r="B383"/>
  <c r="C382"/>
  <c r="E382" s="1"/>
  <c r="C383" i="13"/>
  <c r="E383" s="1"/>
  <c r="D383"/>
  <c r="D382" i="12"/>
  <c r="B383"/>
  <c r="C382"/>
  <c r="E382" s="1"/>
  <c r="D382" i="1"/>
  <c r="B383"/>
  <c r="C382"/>
  <c r="E382" s="1"/>
  <c r="C382" i="6"/>
  <c r="E382" s="1"/>
  <c r="B383"/>
  <c r="D383" s="1"/>
  <c r="B387" i="15"/>
  <c r="D387" s="1"/>
  <c r="C386"/>
  <c r="E386" s="1"/>
  <c r="B383" i="5"/>
  <c r="D383" s="1"/>
  <c r="C382"/>
  <c r="E382" s="1"/>
  <c r="B384" i="13"/>
  <c r="B384" i="10"/>
  <c r="D384" s="1"/>
  <c r="C383"/>
  <c r="E383" s="1"/>
  <c r="B384" i="9"/>
  <c r="D384" s="1"/>
  <c r="C383"/>
  <c r="E383" s="1"/>
  <c r="B385" i="8"/>
  <c r="D385" s="1"/>
  <c r="C384"/>
  <c r="E384" s="1"/>
  <c r="D384" i="7" l="1"/>
  <c r="C384"/>
  <c r="E384" s="1"/>
  <c r="B385"/>
  <c r="D383" i="11"/>
  <c r="B384"/>
  <c r="C383"/>
  <c r="E383" s="1"/>
  <c r="D383" i="4"/>
  <c r="B384"/>
  <c r="C383"/>
  <c r="E383" s="1"/>
  <c r="C384" i="13"/>
  <c r="E384" s="1"/>
  <c r="D384"/>
  <c r="D383" i="12"/>
  <c r="B384"/>
  <c r="C383"/>
  <c r="E383" s="1"/>
  <c r="D383" i="1"/>
  <c r="B384"/>
  <c r="C383"/>
  <c r="E383" s="1"/>
  <c r="B384" i="6"/>
  <c r="D384" s="1"/>
  <c r="C383"/>
  <c r="E383" s="1"/>
  <c r="B388" i="15"/>
  <c r="D388" s="1"/>
  <c r="C387"/>
  <c r="E387" s="1"/>
  <c r="B384" i="5"/>
  <c r="D384" s="1"/>
  <c r="C383"/>
  <c r="E383" s="1"/>
  <c r="B385" i="13"/>
  <c r="B385" i="10"/>
  <c r="D385" s="1"/>
  <c r="C384"/>
  <c r="E384" s="1"/>
  <c r="B385" i="9"/>
  <c r="D385" s="1"/>
  <c r="C384"/>
  <c r="E384" s="1"/>
  <c r="B386" i="8"/>
  <c r="D386" s="1"/>
  <c r="C385"/>
  <c r="E385" s="1"/>
  <c r="D385" i="7" l="1"/>
  <c r="B386"/>
  <c r="C385"/>
  <c r="E385" s="1"/>
  <c r="D384" i="11"/>
  <c r="B385"/>
  <c r="C384"/>
  <c r="E384" s="1"/>
  <c r="D384" i="4"/>
  <c r="B385"/>
  <c r="C384"/>
  <c r="E384" s="1"/>
  <c r="C385" i="13"/>
  <c r="E385" s="1"/>
  <c r="D385"/>
  <c r="D384" i="12"/>
  <c r="B385"/>
  <c r="C384"/>
  <c r="E384" s="1"/>
  <c r="D384" i="1"/>
  <c r="B385"/>
  <c r="C384"/>
  <c r="E384" s="1"/>
  <c r="B385" i="6"/>
  <c r="D385" s="1"/>
  <c r="C384"/>
  <c r="E384" s="1"/>
  <c r="B389" i="15"/>
  <c r="D389" s="1"/>
  <c r="C388"/>
  <c r="E388" s="1"/>
  <c r="C384" i="5"/>
  <c r="E384" s="1"/>
  <c r="B385"/>
  <c r="D385" s="1"/>
  <c r="B386" i="13"/>
  <c r="B386" i="10"/>
  <c r="D386" s="1"/>
  <c r="C385"/>
  <c r="E385" s="1"/>
  <c r="B386" i="9"/>
  <c r="D386" s="1"/>
  <c r="C385"/>
  <c r="E385" s="1"/>
  <c r="B387" i="8"/>
  <c r="D387" s="1"/>
  <c r="C386"/>
  <c r="E386" s="1"/>
  <c r="D386" i="7" l="1"/>
  <c r="B387"/>
  <c r="C386"/>
  <c r="E386" s="1"/>
  <c r="D385" i="11"/>
  <c r="B386"/>
  <c r="C385"/>
  <c r="E385" s="1"/>
  <c r="D385" i="4"/>
  <c r="B386"/>
  <c r="C385"/>
  <c r="E385" s="1"/>
  <c r="C386" i="13"/>
  <c r="E386" s="1"/>
  <c r="D386"/>
  <c r="D385" i="12"/>
  <c r="B386"/>
  <c r="C385"/>
  <c r="E385" s="1"/>
  <c r="D385" i="1"/>
  <c r="B386"/>
  <c r="C385"/>
  <c r="E385" s="1"/>
  <c r="B386" i="6"/>
  <c r="D386" s="1"/>
  <c r="C385"/>
  <c r="E385" s="1"/>
  <c r="B390" i="15"/>
  <c r="D390" s="1"/>
  <c r="C389"/>
  <c r="E389" s="1"/>
  <c r="C385" i="5"/>
  <c r="E385" s="1"/>
  <c r="B386"/>
  <c r="D386" s="1"/>
  <c r="B387" i="13"/>
  <c r="B387" i="10"/>
  <c r="D387" s="1"/>
  <c r="C386"/>
  <c r="E386" s="1"/>
  <c r="B387" i="9"/>
  <c r="D387" s="1"/>
  <c r="C386"/>
  <c r="E386" s="1"/>
  <c r="B388" i="8"/>
  <c r="D388" s="1"/>
  <c r="C387"/>
  <c r="E387" s="1"/>
  <c r="D387" i="7" l="1"/>
  <c r="C387"/>
  <c r="E387" s="1"/>
  <c r="B388"/>
  <c r="D386" i="11"/>
  <c r="B387"/>
  <c r="C386"/>
  <c r="E386" s="1"/>
  <c r="D386" i="4"/>
  <c r="B387"/>
  <c r="C386"/>
  <c r="E386" s="1"/>
  <c r="C387" i="13"/>
  <c r="E387" s="1"/>
  <c r="D387"/>
  <c r="D386" i="12"/>
  <c r="B387"/>
  <c r="C386"/>
  <c r="E386" s="1"/>
  <c r="D386" i="1"/>
  <c r="B387"/>
  <c r="C386"/>
  <c r="E386" s="1"/>
  <c r="B387" i="6"/>
  <c r="D387" s="1"/>
  <c r="C386"/>
  <c r="E386" s="1"/>
  <c r="B391" i="15"/>
  <c r="D391" s="1"/>
  <c r="C390"/>
  <c r="E390" s="1"/>
  <c r="C386" i="5"/>
  <c r="E386" s="1"/>
  <c r="B387"/>
  <c r="D387" s="1"/>
  <c r="B388" i="13"/>
  <c r="B388" i="10"/>
  <c r="D388" s="1"/>
  <c r="C387"/>
  <c r="E387" s="1"/>
  <c r="B388" i="9"/>
  <c r="D388" s="1"/>
  <c r="C387"/>
  <c r="E387" s="1"/>
  <c r="B389" i="8"/>
  <c r="D389" s="1"/>
  <c r="C388"/>
  <c r="E388" s="1"/>
  <c r="D388" i="7" l="1"/>
  <c r="C388"/>
  <c r="E388" s="1"/>
  <c r="B389"/>
  <c r="D387" i="11"/>
  <c r="B388"/>
  <c r="C387"/>
  <c r="E387" s="1"/>
  <c r="D387" i="4"/>
  <c r="B388"/>
  <c r="C387"/>
  <c r="E387" s="1"/>
  <c r="C388" i="13"/>
  <c r="E388" s="1"/>
  <c r="D388"/>
  <c r="D387" i="12"/>
  <c r="B388"/>
  <c r="C387"/>
  <c r="E387" s="1"/>
  <c r="D387" i="1"/>
  <c r="B388"/>
  <c r="C387"/>
  <c r="E387" s="1"/>
  <c r="B388" i="6"/>
  <c r="D388" s="1"/>
  <c r="C387"/>
  <c r="E387" s="1"/>
  <c r="B392" i="15"/>
  <c r="D392" s="1"/>
  <c r="C391"/>
  <c r="E391" s="1"/>
  <c r="C387" i="5"/>
  <c r="E387" s="1"/>
  <c r="B388"/>
  <c r="D388" s="1"/>
  <c r="B389" i="13"/>
  <c r="B389" i="10"/>
  <c r="D389" s="1"/>
  <c r="C388"/>
  <c r="E388" s="1"/>
  <c r="B389" i="9"/>
  <c r="D389" s="1"/>
  <c r="C388"/>
  <c r="E388" s="1"/>
  <c r="B390" i="8"/>
  <c r="D390" s="1"/>
  <c r="C389"/>
  <c r="E389" s="1"/>
  <c r="D389" i="7" l="1"/>
  <c r="B390"/>
  <c r="C389"/>
  <c r="E389" s="1"/>
  <c r="D388" i="11"/>
  <c r="B389"/>
  <c r="C388"/>
  <c r="E388" s="1"/>
  <c r="D388" i="4"/>
  <c r="B389"/>
  <c r="C388"/>
  <c r="E388" s="1"/>
  <c r="C389" i="13"/>
  <c r="E389" s="1"/>
  <c r="D389"/>
  <c r="D388" i="12"/>
  <c r="B389"/>
  <c r="C388"/>
  <c r="E388" s="1"/>
  <c r="D388" i="1"/>
  <c r="B389"/>
  <c r="C388"/>
  <c r="E388" s="1"/>
  <c r="B389" i="6"/>
  <c r="D389" s="1"/>
  <c r="C388"/>
  <c r="E388" s="1"/>
  <c r="B393" i="15"/>
  <c r="D393" s="1"/>
  <c r="C392"/>
  <c r="E392" s="1"/>
  <c r="C388" i="5"/>
  <c r="E388" s="1"/>
  <c r="B389"/>
  <c r="D389" s="1"/>
  <c r="B390" i="13"/>
  <c r="B390" i="10"/>
  <c r="D390" s="1"/>
  <c r="C389"/>
  <c r="E389" s="1"/>
  <c r="B390" i="9"/>
  <c r="D390" s="1"/>
  <c r="C389"/>
  <c r="E389" s="1"/>
  <c r="B391" i="8"/>
  <c r="D391" s="1"/>
  <c r="C390"/>
  <c r="E390" s="1"/>
  <c r="D390" i="7" l="1"/>
  <c r="B391"/>
  <c r="C390"/>
  <c r="E390" s="1"/>
  <c r="D389" i="11"/>
  <c r="B390"/>
  <c r="C389"/>
  <c r="E389" s="1"/>
  <c r="D389" i="4"/>
  <c r="B390"/>
  <c r="C389"/>
  <c r="E389" s="1"/>
  <c r="C390" i="13"/>
  <c r="E390" s="1"/>
  <c r="D390"/>
  <c r="D389" i="12"/>
  <c r="B390"/>
  <c r="C389"/>
  <c r="E389" s="1"/>
  <c r="D389" i="1"/>
  <c r="B390"/>
  <c r="C389"/>
  <c r="E389" s="1"/>
  <c r="C389" i="6"/>
  <c r="E389" s="1"/>
  <c r="B390"/>
  <c r="D390" s="1"/>
  <c r="B394" i="15"/>
  <c r="D394" s="1"/>
  <c r="C393"/>
  <c r="E393" s="1"/>
  <c r="B390" i="5"/>
  <c r="D390" s="1"/>
  <c r="C389"/>
  <c r="E389" s="1"/>
  <c r="B391" i="13"/>
  <c r="B391" i="10"/>
  <c r="D391" s="1"/>
  <c r="C390"/>
  <c r="E390" s="1"/>
  <c r="B391" i="9"/>
  <c r="D391" s="1"/>
  <c r="C390"/>
  <c r="E390" s="1"/>
  <c r="B392" i="8"/>
  <c r="D392" s="1"/>
  <c r="C391"/>
  <c r="E391" s="1"/>
  <c r="D391" i="7" l="1"/>
  <c r="B392"/>
  <c r="C391"/>
  <c r="E391" s="1"/>
  <c r="D390" i="11"/>
  <c r="B391"/>
  <c r="C390"/>
  <c r="E390" s="1"/>
  <c r="D390" i="4"/>
  <c r="B391"/>
  <c r="C390"/>
  <c r="E390" s="1"/>
  <c r="C391" i="13"/>
  <c r="E391" s="1"/>
  <c r="D391"/>
  <c r="D390" i="12"/>
  <c r="B391"/>
  <c r="C390"/>
  <c r="E390" s="1"/>
  <c r="D390" i="1"/>
  <c r="B391"/>
  <c r="C390"/>
  <c r="E390" s="1"/>
  <c r="B391" i="6"/>
  <c r="D391" s="1"/>
  <c r="C390"/>
  <c r="E390" s="1"/>
  <c r="B395" i="15"/>
  <c r="D395" s="1"/>
  <c r="C394"/>
  <c r="E394" s="1"/>
  <c r="B391" i="5"/>
  <c r="D391" s="1"/>
  <c r="C390"/>
  <c r="E390" s="1"/>
  <c r="B392" i="13"/>
  <c r="B392" i="10"/>
  <c r="D392" s="1"/>
  <c r="C391"/>
  <c r="E391" s="1"/>
  <c r="B392" i="9"/>
  <c r="D392" s="1"/>
  <c r="C391"/>
  <c r="E391" s="1"/>
  <c r="B393" i="8"/>
  <c r="D393" s="1"/>
  <c r="C392"/>
  <c r="E392" s="1"/>
  <c r="D392" i="7" l="1"/>
  <c r="B393"/>
  <c r="C392"/>
  <c r="E392" s="1"/>
  <c r="D391" i="11"/>
  <c r="B392"/>
  <c r="C391"/>
  <c r="E391" s="1"/>
  <c r="D391" i="4"/>
  <c r="B392"/>
  <c r="C391"/>
  <c r="E391" s="1"/>
  <c r="C392" i="13"/>
  <c r="E392" s="1"/>
  <c r="D392"/>
  <c r="D391" i="12"/>
  <c r="B392"/>
  <c r="C391"/>
  <c r="E391" s="1"/>
  <c r="D391" i="1"/>
  <c r="B392"/>
  <c r="C391"/>
  <c r="E391" s="1"/>
  <c r="C391" i="6"/>
  <c r="E391" s="1"/>
  <c r="B392"/>
  <c r="D392" s="1"/>
  <c r="B396" i="15"/>
  <c r="D396" s="1"/>
  <c r="C395"/>
  <c r="E395" s="1"/>
  <c r="C391" i="5"/>
  <c r="E391" s="1"/>
  <c r="B392"/>
  <c r="D392" s="1"/>
  <c r="B393" i="13"/>
  <c r="B393" i="10"/>
  <c r="D393" s="1"/>
  <c r="C392"/>
  <c r="E392" s="1"/>
  <c r="B393" i="9"/>
  <c r="D393" s="1"/>
  <c r="C392"/>
  <c r="E392" s="1"/>
  <c r="B394" i="8"/>
  <c r="D394" s="1"/>
  <c r="C393"/>
  <c r="E393" s="1"/>
  <c r="D393" i="7" l="1"/>
  <c r="B394"/>
  <c r="C393"/>
  <c r="E393" s="1"/>
  <c r="D392" i="11"/>
  <c r="B393"/>
  <c r="C392"/>
  <c r="E392" s="1"/>
  <c r="D392" i="4"/>
  <c r="B393"/>
  <c r="C392"/>
  <c r="E392" s="1"/>
  <c r="C393" i="13"/>
  <c r="E393" s="1"/>
  <c r="D393"/>
  <c r="D392" i="12"/>
  <c r="B393"/>
  <c r="C392"/>
  <c r="E392" s="1"/>
  <c r="D392" i="1"/>
  <c r="B393"/>
  <c r="C392"/>
  <c r="E392" s="1"/>
  <c r="C392" i="6"/>
  <c r="E392" s="1"/>
  <c r="B393"/>
  <c r="D393" s="1"/>
  <c r="B397" i="15"/>
  <c r="D397" s="1"/>
  <c r="C396"/>
  <c r="E396" s="1"/>
  <c r="B393" i="5"/>
  <c r="D393" s="1"/>
  <c r="C392"/>
  <c r="E392" s="1"/>
  <c r="B394" i="13"/>
  <c r="B394" i="10"/>
  <c r="D394" s="1"/>
  <c r="C393"/>
  <c r="E393" s="1"/>
  <c r="B394" i="9"/>
  <c r="D394" s="1"/>
  <c r="C393"/>
  <c r="E393" s="1"/>
  <c r="B395" i="8"/>
  <c r="D395" s="1"/>
  <c r="C394"/>
  <c r="E394" s="1"/>
  <c r="D394" i="7" l="1"/>
  <c r="B395"/>
  <c r="C394"/>
  <c r="E394" s="1"/>
  <c r="D393" i="11"/>
  <c r="B394"/>
  <c r="C393"/>
  <c r="E393" s="1"/>
  <c r="D393" i="4"/>
  <c r="B394"/>
  <c r="C393"/>
  <c r="E393" s="1"/>
  <c r="C394" i="13"/>
  <c r="E394" s="1"/>
  <c r="D394"/>
  <c r="D393" i="12"/>
  <c r="B394"/>
  <c r="C393"/>
  <c r="E393" s="1"/>
  <c r="D393" i="1"/>
  <c r="B394"/>
  <c r="C393"/>
  <c r="E393" s="1"/>
  <c r="C393" i="6"/>
  <c r="E393" s="1"/>
  <c r="B394"/>
  <c r="D394" s="1"/>
  <c r="B398" i="15"/>
  <c r="D398" s="1"/>
  <c r="C397"/>
  <c r="E397" s="1"/>
  <c r="B394" i="5"/>
  <c r="D394" s="1"/>
  <c r="C393"/>
  <c r="E393" s="1"/>
  <c r="B395" i="13"/>
  <c r="B395" i="10"/>
  <c r="D395" s="1"/>
  <c r="C394"/>
  <c r="E394" s="1"/>
  <c r="B395" i="9"/>
  <c r="D395" s="1"/>
  <c r="C394"/>
  <c r="E394" s="1"/>
  <c r="B396" i="8"/>
  <c r="D396" s="1"/>
  <c r="C395"/>
  <c r="E395" s="1"/>
  <c r="D395" i="7" l="1"/>
  <c r="B396"/>
  <c r="C395"/>
  <c r="E395" s="1"/>
  <c r="D394" i="11"/>
  <c r="B395"/>
  <c r="C394"/>
  <c r="E394" s="1"/>
  <c r="D394" i="4"/>
  <c r="B395"/>
  <c r="C394"/>
  <c r="E394" s="1"/>
  <c r="C395" i="13"/>
  <c r="E395" s="1"/>
  <c r="D395"/>
  <c r="D394" i="12"/>
  <c r="B395"/>
  <c r="C394"/>
  <c r="E394" s="1"/>
  <c r="D394" i="1"/>
  <c r="B395"/>
  <c r="C394"/>
  <c r="E394" s="1"/>
  <c r="C394" i="6"/>
  <c r="E394" s="1"/>
  <c r="B395"/>
  <c r="D395" s="1"/>
  <c r="B399" i="15"/>
  <c r="D399" s="1"/>
  <c r="C398"/>
  <c r="E398" s="1"/>
  <c r="B395" i="5"/>
  <c r="D395" s="1"/>
  <c r="C394"/>
  <c r="E394" s="1"/>
  <c r="B396" i="13"/>
  <c r="B396" i="10"/>
  <c r="D396" s="1"/>
  <c r="C395"/>
  <c r="E395" s="1"/>
  <c r="B396" i="9"/>
  <c r="D396" s="1"/>
  <c r="C395"/>
  <c r="E395" s="1"/>
  <c r="B397" i="8"/>
  <c r="D397" s="1"/>
  <c r="C396"/>
  <c r="E396" s="1"/>
  <c r="D396" i="7" l="1"/>
  <c r="B397"/>
  <c r="C396"/>
  <c r="E396" s="1"/>
  <c r="D395" i="11"/>
  <c r="B396"/>
  <c r="C395"/>
  <c r="E395" s="1"/>
  <c r="D395" i="4"/>
  <c r="B396"/>
  <c r="C395"/>
  <c r="E395" s="1"/>
  <c r="C396" i="13"/>
  <c r="E396" s="1"/>
  <c r="D396"/>
  <c r="D395" i="12"/>
  <c r="B396"/>
  <c r="C395"/>
  <c r="E395" s="1"/>
  <c r="D395" i="1"/>
  <c r="B396"/>
  <c r="C395"/>
  <c r="E395" s="1"/>
  <c r="C395" i="6"/>
  <c r="E395" s="1"/>
  <c r="B396"/>
  <c r="D396" s="1"/>
  <c r="B400" i="15"/>
  <c r="D400" s="1"/>
  <c r="C399"/>
  <c r="E399" s="1"/>
  <c r="B396" i="5"/>
  <c r="D396" s="1"/>
  <c r="C395"/>
  <c r="E395" s="1"/>
  <c r="B397" i="13"/>
  <c r="B397" i="10"/>
  <c r="D397" s="1"/>
  <c r="C396"/>
  <c r="E396" s="1"/>
  <c r="B397" i="9"/>
  <c r="D397" s="1"/>
  <c r="C396"/>
  <c r="E396" s="1"/>
  <c r="B398" i="8"/>
  <c r="D398" s="1"/>
  <c r="C397"/>
  <c r="E397" s="1"/>
  <c r="D397" i="7" l="1"/>
  <c r="B398"/>
  <c r="C397"/>
  <c r="E397" s="1"/>
  <c r="D396" i="11"/>
  <c r="B397"/>
  <c r="C396"/>
  <c r="E396" s="1"/>
  <c r="D396" i="4"/>
  <c r="B397"/>
  <c r="C396"/>
  <c r="E396" s="1"/>
  <c r="C397" i="13"/>
  <c r="E397" s="1"/>
  <c r="D397"/>
  <c r="D396" i="12"/>
  <c r="B397"/>
  <c r="C396"/>
  <c r="E396" s="1"/>
  <c r="D396" i="1"/>
  <c r="B397"/>
  <c r="C396"/>
  <c r="E396" s="1"/>
  <c r="C396" i="6"/>
  <c r="E396" s="1"/>
  <c r="B397"/>
  <c r="D397" s="1"/>
  <c r="B401" i="15"/>
  <c r="D401" s="1"/>
  <c r="C400"/>
  <c r="E400" s="1"/>
  <c r="B397" i="5"/>
  <c r="D397" s="1"/>
  <c r="C396"/>
  <c r="E396" s="1"/>
  <c r="B398" i="13"/>
  <c r="B398" i="10"/>
  <c r="D398" s="1"/>
  <c r="C397"/>
  <c r="E397" s="1"/>
  <c r="B398" i="9"/>
  <c r="D398" s="1"/>
  <c r="C397"/>
  <c r="E397" s="1"/>
  <c r="B399" i="8"/>
  <c r="D399" s="1"/>
  <c r="C398"/>
  <c r="E398" s="1"/>
  <c r="D398" i="7" l="1"/>
  <c r="B399"/>
  <c r="C398"/>
  <c r="E398" s="1"/>
  <c r="D397" i="11"/>
  <c r="B398"/>
  <c r="C397"/>
  <c r="E397" s="1"/>
  <c r="D397" i="4"/>
  <c r="B398"/>
  <c r="C397"/>
  <c r="E397" s="1"/>
  <c r="C398" i="13"/>
  <c r="E398" s="1"/>
  <c r="D398"/>
  <c r="D397" i="12"/>
  <c r="B398"/>
  <c r="C397"/>
  <c r="E397" s="1"/>
  <c r="D397" i="1"/>
  <c r="B398"/>
  <c r="C397"/>
  <c r="E397" s="1"/>
  <c r="C397" i="6"/>
  <c r="E397" s="1"/>
  <c r="B398"/>
  <c r="D398" s="1"/>
  <c r="B402" i="15"/>
  <c r="D402" s="1"/>
  <c r="C401"/>
  <c r="E401" s="1"/>
  <c r="B398" i="5"/>
  <c r="D398" s="1"/>
  <c r="C397"/>
  <c r="E397" s="1"/>
  <c r="B399" i="13"/>
  <c r="B399" i="10"/>
  <c r="D399" s="1"/>
  <c r="C398"/>
  <c r="E398" s="1"/>
  <c r="B399" i="9"/>
  <c r="D399" s="1"/>
  <c r="C398"/>
  <c r="E398" s="1"/>
  <c r="B400" i="8"/>
  <c r="D400" s="1"/>
  <c r="C399"/>
  <c r="E399" s="1"/>
  <c r="D399" i="7" l="1"/>
  <c r="C399"/>
  <c r="E399" s="1"/>
  <c r="B400"/>
  <c r="D398" i="11"/>
  <c r="B399"/>
  <c r="C398"/>
  <c r="E398" s="1"/>
  <c r="D398" i="4"/>
  <c r="B399"/>
  <c r="C398"/>
  <c r="E398" s="1"/>
  <c r="C399" i="13"/>
  <c r="E399" s="1"/>
  <c r="D399"/>
  <c r="D398" i="12"/>
  <c r="B399"/>
  <c r="C398"/>
  <c r="E398" s="1"/>
  <c r="D398" i="1"/>
  <c r="B399"/>
  <c r="C398"/>
  <c r="E398" s="1"/>
  <c r="C398" i="6"/>
  <c r="E398" s="1"/>
  <c r="B399"/>
  <c r="D399" s="1"/>
  <c r="B403" i="15"/>
  <c r="D403" s="1"/>
  <c r="C402"/>
  <c r="E402" s="1"/>
  <c r="B399" i="5"/>
  <c r="D399" s="1"/>
  <c r="C398"/>
  <c r="E398" s="1"/>
  <c r="B400" i="13"/>
  <c r="B400" i="10"/>
  <c r="D400" s="1"/>
  <c r="C399"/>
  <c r="E399" s="1"/>
  <c r="B400" i="9"/>
  <c r="D400" s="1"/>
  <c r="C399"/>
  <c r="E399" s="1"/>
  <c r="B401" i="8"/>
  <c r="D401" s="1"/>
  <c r="C400"/>
  <c r="E400" s="1"/>
  <c r="D400" i="7" l="1"/>
  <c r="B401"/>
  <c r="C400"/>
  <c r="E400" s="1"/>
  <c r="D399" i="11"/>
  <c r="B400"/>
  <c r="C399"/>
  <c r="E399" s="1"/>
  <c r="D399" i="4"/>
  <c r="B400"/>
  <c r="C399"/>
  <c r="E399" s="1"/>
  <c r="C400" i="13"/>
  <c r="E400" s="1"/>
  <c r="D400"/>
  <c r="D399" i="12"/>
  <c r="B400"/>
  <c r="C399"/>
  <c r="E399" s="1"/>
  <c r="D399" i="1"/>
  <c r="C399"/>
  <c r="E399" s="1"/>
  <c r="B400"/>
  <c r="C399" i="6"/>
  <c r="E399" s="1"/>
  <c r="B400"/>
  <c r="D400" s="1"/>
  <c r="B404" i="15"/>
  <c r="D404" s="1"/>
  <c r="C403"/>
  <c r="E403" s="1"/>
  <c r="B400" i="5"/>
  <c r="D400" s="1"/>
  <c r="C399"/>
  <c r="E399" s="1"/>
  <c r="B401" i="13"/>
  <c r="B401" i="10"/>
  <c r="D401" s="1"/>
  <c r="C400"/>
  <c r="E400" s="1"/>
  <c r="B401" i="9"/>
  <c r="D401" s="1"/>
  <c r="C400"/>
  <c r="E400" s="1"/>
  <c r="B402" i="8"/>
  <c r="D402" s="1"/>
  <c r="C401"/>
  <c r="E401" s="1"/>
  <c r="D401" i="7" l="1"/>
  <c r="B402"/>
  <c r="C401"/>
  <c r="E401" s="1"/>
  <c r="D400" i="11"/>
  <c r="B401"/>
  <c r="C400"/>
  <c r="E400" s="1"/>
  <c r="D400" i="4"/>
  <c r="B401"/>
  <c r="C400"/>
  <c r="E400" s="1"/>
  <c r="C401" i="13"/>
  <c r="E401" s="1"/>
  <c r="D401"/>
  <c r="D400" i="12"/>
  <c r="B401"/>
  <c r="C400"/>
  <c r="E400" s="1"/>
  <c r="D400" i="1"/>
  <c r="B401"/>
  <c r="C400"/>
  <c r="E400" s="1"/>
  <c r="C400" i="6"/>
  <c r="E400" s="1"/>
  <c r="B401"/>
  <c r="D401" s="1"/>
  <c r="B405" i="15"/>
  <c r="D405" s="1"/>
  <c r="C404"/>
  <c r="E404" s="1"/>
  <c r="B401" i="5"/>
  <c r="D401" s="1"/>
  <c r="C400"/>
  <c r="E400" s="1"/>
  <c r="B402" i="13"/>
  <c r="B402" i="10"/>
  <c r="D402" s="1"/>
  <c r="C401"/>
  <c r="E401" s="1"/>
  <c r="B402" i="9"/>
  <c r="D402" s="1"/>
  <c r="C401"/>
  <c r="E401" s="1"/>
  <c r="B403" i="8"/>
  <c r="D403" s="1"/>
  <c r="C402"/>
  <c r="E402" s="1"/>
  <c r="D402" i="7" l="1"/>
  <c r="B403"/>
  <c r="C402"/>
  <c r="E402" s="1"/>
  <c r="D401" i="11"/>
  <c r="B402"/>
  <c r="C401"/>
  <c r="E401" s="1"/>
  <c r="D401" i="4"/>
  <c r="B402"/>
  <c r="C401"/>
  <c r="E401" s="1"/>
  <c r="C402" i="13"/>
  <c r="E402" s="1"/>
  <c r="D402"/>
  <c r="D401" i="12"/>
  <c r="B402"/>
  <c r="C401"/>
  <c r="E401" s="1"/>
  <c r="D401" i="1"/>
  <c r="C401"/>
  <c r="E401" s="1"/>
  <c r="B402"/>
  <c r="C401" i="6"/>
  <c r="E401" s="1"/>
  <c r="B402"/>
  <c r="D402" s="1"/>
  <c r="B406" i="15"/>
  <c r="D406" s="1"/>
  <c r="C405"/>
  <c r="E405" s="1"/>
  <c r="B402" i="5"/>
  <c r="D402" s="1"/>
  <c r="C401"/>
  <c r="E401" s="1"/>
  <c r="B403" i="13"/>
  <c r="B403" i="10"/>
  <c r="D403" s="1"/>
  <c r="C402"/>
  <c r="E402" s="1"/>
  <c r="B403" i="9"/>
  <c r="D403" s="1"/>
  <c r="C402"/>
  <c r="E402" s="1"/>
  <c r="B404" i="8"/>
  <c r="D404" s="1"/>
  <c r="C403"/>
  <c r="E403" s="1"/>
  <c r="D403" i="7" l="1"/>
  <c r="B404"/>
  <c r="C403"/>
  <c r="E403" s="1"/>
  <c r="D402" i="11"/>
  <c r="B403"/>
  <c r="C402"/>
  <c r="E402" s="1"/>
  <c r="D402" i="4"/>
  <c r="B403"/>
  <c r="C402"/>
  <c r="E402" s="1"/>
  <c r="C403" i="13"/>
  <c r="E403" s="1"/>
  <c r="D403"/>
  <c r="D402" i="12"/>
  <c r="B403"/>
  <c r="C402"/>
  <c r="E402" s="1"/>
  <c r="D402" i="1"/>
  <c r="B403"/>
  <c r="C402"/>
  <c r="E402" s="1"/>
  <c r="C402" i="6"/>
  <c r="E402" s="1"/>
  <c r="B403"/>
  <c r="D403" s="1"/>
  <c r="B407" i="15"/>
  <c r="D407" s="1"/>
  <c r="C406"/>
  <c r="E406" s="1"/>
  <c r="B403" i="5"/>
  <c r="D403" s="1"/>
  <c r="C402"/>
  <c r="E402" s="1"/>
  <c r="B404" i="13"/>
  <c r="B404" i="10"/>
  <c r="D404" s="1"/>
  <c r="C403"/>
  <c r="E403" s="1"/>
  <c r="B404" i="9"/>
  <c r="D404" s="1"/>
  <c r="C403"/>
  <c r="E403" s="1"/>
  <c r="B405" i="8"/>
  <c r="D405" s="1"/>
  <c r="C404"/>
  <c r="E404" s="1"/>
  <c r="D404" i="7" l="1"/>
  <c r="B405"/>
  <c r="C404"/>
  <c r="E404" s="1"/>
  <c r="D403" i="11"/>
  <c r="B404"/>
  <c r="C403"/>
  <c r="E403" s="1"/>
  <c r="D403" i="4"/>
  <c r="B404"/>
  <c r="C403"/>
  <c r="E403" s="1"/>
  <c r="C404" i="13"/>
  <c r="E404" s="1"/>
  <c r="D404"/>
  <c r="D403" i="12"/>
  <c r="B404"/>
  <c r="C403"/>
  <c r="E403" s="1"/>
  <c r="D403" i="1"/>
  <c r="B404"/>
  <c r="C403"/>
  <c r="E403" s="1"/>
  <c r="C403" i="6"/>
  <c r="E403" s="1"/>
  <c r="B404"/>
  <c r="D404" s="1"/>
  <c r="B408" i="15"/>
  <c r="D408" s="1"/>
  <c r="C407"/>
  <c r="E407" s="1"/>
  <c r="B404" i="5"/>
  <c r="D404" s="1"/>
  <c r="C403"/>
  <c r="E403" s="1"/>
  <c r="B405" i="13"/>
  <c r="B405" i="10"/>
  <c r="D405" s="1"/>
  <c r="C404"/>
  <c r="E404" s="1"/>
  <c r="B405" i="9"/>
  <c r="D405" s="1"/>
  <c r="C404"/>
  <c r="E404" s="1"/>
  <c r="B406" i="8"/>
  <c r="D406" s="1"/>
  <c r="C405"/>
  <c r="E405" s="1"/>
  <c r="D405" i="7" l="1"/>
  <c r="B406"/>
  <c r="C405"/>
  <c r="E405" s="1"/>
  <c r="D404" i="11"/>
  <c r="B405"/>
  <c r="C404"/>
  <c r="E404" s="1"/>
  <c r="D404" i="4"/>
  <c r="B405"/>
  <c r="C404"/>
  <c r="E404" s="1"/>
  <c r="C405" i="13"/>
  <c r="E405" s="1"/>
  <c r="D405"/>
  <c r="D404" i="12"/>
  <c r="B405"/>
  <c r="C404"/>
  <c r="E404" s="1"/>
  <c r="D404" i="1"/>
  <c r="B405"/>
  <c r="C404"/>
  <c r="E404" s="1"/>
  <c r="C404" i="6"/>
  <c r="E404" s="1"/>
  <c r="B405"/>
  <c r="D405" s="1"/>
  <c r="B409" i="15"/>
  <c r="D409" s="1"/>
  <c r="C408"/>
  <c r="E408" s="1"/>
  <c r="B405" i="5"/>
  <c r="D405" s="1"/>
  <c r="C404"/>
  <c r="E404" s="1"/>
  <c r="B406" i="13"/>
  <c r="B406" i="10"/>
  <c r="D406" s="1"/>
  <c r="C405"/>
  <c r="E405" s="1"/>
  <c r="B406" i="9"/>
  <c r="D406" s="1"/>
  <c r="C405"/>
  <c r="E405" s="1"/>
  <c r="B407" i="8"/>
  <c r="D407" s="1"/>
  <c r="C406"/>
  <c r="E406" s="1"/>
  <c r="D406" i="7" l="1"/>
  <c r="B407"/>
  <c r="C406"/>
  <c r="E406" s="1"/>
  <c r="D405" i="11"/>
  <c r="B406"/>
  <c r="C405"/>
  <c r="E405" s="1"/>
  <c r="D405" i="4"/>
  <c r="B406"/>
  <c r="C405"/>
  <c r="E405" s="1"/>
  <c r="C406" i="13"/>
  <c r="E406" s="1"/>
  <c r="D406"/>
  <c r="D405" i="12"/>
  <c r="B406"/>
  <c r="C405"/>
  <c r="E405" s="1"/>
  <c r="D405" i="1"/>
  <c r="B406"/>
  <c r="C405"/>
  <c r="E405" s="1"/>
  <c r="C405" i="6"/>
  <c r="E405" s="1"/>
  <c r="B406"/>
  <c r="D406" s="1"/>
  <c r="B410" i="15"/>
  <c r="D410" s="1"/>
  <c r="C409"/>
  <c r="E409" s="1"/>
  <c r="B406" i="5"/>
  <c r="D406" s="1"/>
  <c r="C405"/>
  <c r="E405" s="1"/>
  <c r="B407" i="13"/>
  <c r="B407" i="10"/>
  <c r="D407" s="1"/>
  <c r="C406"/>
  <c r="E406" s="1"/>
  <c r="B407" i="9"/>
  <c r="D407" s="1"/>
  <c r="C406"/>
  <c r="E406" s="1"/>
  <c r="B408" i="8"/>
  <c r="D408" s="1"/>
  <c r="C407"/>
  <c r="E407" s="1"/>
  <c r="D407" i="7" l="1"/>
  <c r="B408"/>
  <c r="C407"/>
  <c r="E407" s="1"/>
  <c r="D406" i="11"/>
  <c r="B407"/>
  <c r="C406"/>
  <c r="E406" s="1"/>
  <c r="D406" i="4"/>
  <c r="B407"/>
  <c r="C406"/>
  <c r="E406" s="1"/>
  <c r="C407" i="13"/>
  <c r="E407" s="1"/>
  <c r="D407"/>
  <c r="D406" i="12"/>
  <c r="B407"/>
  <c r="C406"/>
  <c r="E406" s="1"/>
  <c r="D406" i="1"/>
  <c r="B407"/>
  <c r="C406"/>
  <c r="E406" s="1"/>
  <c r="C406" i="6"/>
  <c r="E406" s="1"/>
  <c r="B407"/>
  <c r="D407" s="1"/>
  <c r="B411" i="15"/>
  <c r="D411" s="1"/>
  <c r="C410"/>
  <c r="E410" s="1"/>
  <c r="C406" i="5"/>
  <c r="E406" s="1"/>
  <c r="B407"/>
  <c r="D407" s="1"/>
  <c r="B408" i="13"/>
  <c r="B408" i="10"/>
  <c r="D408" s="1"/>
  <c r="C407"/>
  <c r="E407" s="1"/>
  <c r="B408" i="9"/>
  <c r="D408" s="1"/>
  <c r="C407"/>
  <c r="E407" s="1"/>
  <c r="B409" i="8"/>
  <c r="D409" s="1"/>
  <c r="C408"/>
  <c r="E408" s="1"/>
  <c r="D408" i="7" l="1"/>
  <c r="B409"/>
  <c r="C408"/>
  <c r="E408" s="1"/>
  <c r="D407" i="11"/>
  <c r="B408"/>
  <c r="C407"/>
  <c r="E407" s="1"/>
  <c r="D407" i="4"/>
  <c r="B408"/>
  <c r="C407"/>
  <c r="E407" s="1"/>
  <c r="C408" i="13"/>
  <c r="E408" s="1"/>
  <c r="D408"/>
  <c r="D407" i="12"/>
  <c r="B408"/>
  <c r="C407"/>
  <c r="E407" s="1"/>
  <c r="D407" i="1"/>
  <c r="B408"/>
  <c r="C407"/>
  <c r="E407" s="1"/>
  <c r="C407" i="6"/>
  <c r="E407" s="1"/>
  <c r="B408"/>
  <c r="D408" s="1"/>
  <c r="B412" i="15"/>
  <c r="D412" s="1"/>
  <c r="C411"/>
  <c r="E411" s="1"/>
  <c r="B408" i="5"/>
  <c r="D408" s="1"/>
  <c r="C407"/>
  <c r="E407" s="1"/>
  <c r="B409" i="13"/>
  <c r="B409" i="10"/>
  <c r="D409" s="1"/>
  <c r="C408"/>
  <c r="E408" s="1"/>
  <c r="B409" i="9"/>
  <c r="D409" s="1"/>
  <c r="C408"/>
  <c r="E408" s="1"/>
  <c r="B410" i="8"/>
  <c r="D410" s="1"/>
  <c r="C409"/>
  <c r="E409" s="1"/>
  <c r="D409" i="7" l="1"/>
  <c r="B410"/>
  <c r="C409"/>
  <c r="E409" s="1"/>
  <c r="D408" i="11"/>
  <c r="B409"/>
  <c r="C408"/>
  <c r="E408" s="1"/>
  <c r="D408" i="4"/>
  <c r="B409"/>
  <c r="C408"/>
  <c r="E408" s="1"/>
  <c r="C409" i="13"/>
  <c r="E409" s="1"/>
  <c r="D409"/>
  <c r="D408" i="12"/>
  <c r="B409"/>
  <c r="C408"/>
  <c r="E408" s="1"/>
  <c r="D408" i="1"/>
  <c r="B409"/>
  <c r="C408"/>
  <c r="E408" s="1"/>
  <c r="C408" i="6"/>
  <c r="E408" s="1"/>
  <c r="B409"/>
  <c r="D409" s="1"/>
  <c r="B413" i="15"/>
  <c r="D413" s="1"/>
  <c r="C412"/>
  <c r="E412" s="1"/>
  <c r="B409" i="5"/>
  <c r="D409" s="1"/>
  <c r="C408"/>
  <c r="E408" s="1"/>
  <c r="B410" i="13"/>
  <c r="B410" i="10"/>
  <c r="D410" s="1"/>
  <c r="C409"/>
  <c r="E409" s="1"/>
  <c r="B410" i="9"/>
  <c r="D410" s="1"/>
  <c r="C409"/>
  <c r="E409" s="1"/>
  <c r="B411" i="8"/>
  <c r="D411" s="1"/>
  <c r="C410"/>
  <c r="E410" s="1"/>
  <c r="D410" i="7" l="1"/>
  <c r="B411"/>
  <c r="C410"/>
  <c r="E410" s="1"/>
  <c r="D409" i="11"/>
  <c r="B410"/>
  <c r="C409"/>
  <c r="E409" s="1"/>
  <c r="D409" i="4"/>
  <c r="B410"/>
  <c r="C409"/>
  <c r="E409" s="1"/>
  <c r="C410" i="13"/>
  <c r="E410" s="1"/>
  <c r="D410"/>
  <c r="D409" i="12"/>
  <c r="B410"/>
  <c r="C409"/>
  <c r="E409" s="1"/>
  <c r="D409" i="1"/>
  <c r="B410"/>
  <c r="C409"/>
  <c r="E409" s="1"/>
  <c r="C409" i="6"/>
  <c r="E409" s="1"/>
  <c r="B410"/>
  <c r="D410" s="1"/>
  <c r="B414" i="15"/>
  <c r="D414" s="1"/>
  <c r="C413"/>
  <c r="E413" s="1"/>
  <c r="B410" i="5"/>
  <c r="D410" s="1"/>
  <c r="C409"/>
  <c r="E409" s="1"/>
  <c r="B411" i="13"/>
  <c r="B411" i="10"/>
  <c r="D411" s="1"/>
  <c r="C410"/>
  <c r="E410" s="1"/>
  <c r="B411" i="9"/>
  <c r="D411" s="1"/>
  <c r="C410"/>
  <c r="E410" s="1"/>
  <c r="B412" i="8"/>
  <c r="D412" s="1"/>
  <c r="C411"/>
  <c r="E411" s="1"/>
  <c r="D411" i="7" l="1"/>
  <c r="B412"/>
  <c r="C411"/>
  <c r="E411" s="1"/>
  <c r="D410" i="11"/>
  <c r="B411"/>
  <c r="C410"/>
  <c r="E410" s="1"/>
  <c r="D410" i="4"/>
  <c r="B411"/>
  <c r="C410"/>
  <c r="E410" s="1"/>
  <c r="C411" i="13"/>
  <c r="E411" s="1"/>
  <c r="D411"/>
  <c r="D410" i="12"/>
  <c r="B411"/>
  <c r="C410"/>
  <c r="E410" s="1"/>
  <c r="D410" i="1"/>
  <c r="C410"/>
  <c r="E410" s="1"/>
  <c r="B411"/>
  <c r="C410" i="6"/>
  <c r="E410" s="1"/>
  <c r="B411"/>
  <c r="D411" s="1"/>
  <c r="B415" i="15"/>
  <c r="D415" s="1"/>
  <c r="C414"/>
  <c r="E414" s="1"/>
  <c r="B411" i="5"/>
  <c r="D411" s="1"/>
  <c r="C410"/>
  <c r="E410" s="1"/>
  <c r="B412" i="13"/>
  <c r="B412" i="10"/>
  <c r="D412" s="1"/>
  <c r="C411"/>
  <c r="E411" s="1"/>
  <c r="B412" i="9"/>
  <c r="D412" s="1"/>
  <c r="C411"/>
  <c r="E411" s="1"/>
  <c r="B413" i="8"/>
  <c r="D413" s="1"/>
  <c r="C412"/>
  <c r="E412" s="1"/>
  <c r="D412" i="7" l="1"/>
  <c r="B413"/>
  <c r="C412"/>
  <c r="E412" s="1"/>
  <c r="D411" i="11"/>
  <c r="B412"/>
  <c r="C411"/>
  <c r="E411" s="1"/>
  <c r="D411" i="4"/>
  <c r="B412"/>
  <c r="C411"/>
  <c r="E411" s="1"/>
  <c r="C412" i="13"/>
  <c r="E412" s="1"/>
  <c r="D412"/>
  <c r="D411" i="12"/>
  <c r="B412"/>
  <c r="C411"/>
  <c r="E411" s="1"/>
  <c r="D411" i="1"/>
  <c r="C411"/>
  <c r="E411" s="1"/>
  <c r="B412"/>
  <c r="C411" i="6"/>
  <c r="E411" s="1"/>
  <c r="B412"/>
  <c r="D412" s="1"/>
  <c r="B416" i="15"/>
  <c r="D416" s="1"/>
  <c r="C415"/>
  <c r="E415" s="1"/>
  <c r="B412" i="5"/>
  <c r="D412" s="1"/>
  <c r="C411"/>
  <c r="E411" s="1"/>
  <c r="B413" i="13"/>
  <c r="B413" i="10"/>
  <c r="D413" s="1"/>
  <c r="C412"/>
  <c r="E412" s="1"/>
  <c r="B413" i="9"/>
  <c r="D413" s="1"/>
  <c r="C412"/>
  <c r="E412" s="1"/>
  <c r="B414" i="8"/>
  <c r="D414" s="1"/>
  <c r="C413"/>
  <c r="E413" s="1"/>
  <c r="D413" i="7" l="1"/>
  <c r="B414"/>
  <c r="C413"/>
  <c r="E413" s="1"/>
  <c r="D412" i="11"/>
  <c r="B413"/>
  <c r="C412"/>
  <c r="E412" s="1"/>
  <c r="D412" i="4"/>
  <c r="B413"/>
  <c r="C412"/>
  <c r="E412" s="1"/>
  <c r="C413" i="13"/>
  <c r="E413" s="1"/>
  <c r="D413"/>
  <c r="D412" i="12"/>
  <c r="B413"/>
  <c r="C412"/>
  <c r="E412" s="1"/>
  <c r="D412" i="1"/>
  <c r="B413"/>
  <c r="C412"/>
  <c r="E412" s="1"/>
  <c r="C412" i="6"/>
  <c r="E412" s="1"/>
  <c r="B413"/>
  <c r="D413" s="1"/>
  <c r="B417" i="15"/>
  <c r="D417" s="1"/>
  <c r="C416"/>
  <c r="E416" s="1"/>
  <c r="B413" i="5"/>
  <c r="D413" s="1"/>
  <c r="C412"/>
  <c r="E412" s="1"/>
  <c r="B414" i="13"/>
  <c r="B414" i="10"/>
  <c r="D414" s="1"/>
  <c r="C413"/>
  <c r="E413" s="1"/>
  <c r="B414" i="9"/>
  <c r="D414" s="1"/>
  <c r="C413"/>
  <c r="E413" s="1"/>
  <c r="B415" i="8"/>
  <c r="D415" s="1"/>
  <c r="C414"/>
  <c r="E414" s="1"/>
  <c r="D414" i="7" l="1"/>
  <c r="B415"/>
  <c r="C414"/>
  <c r="E414" s="1"/>
  <c r="D413" i="11"/>
  <c r="B414"/>
  <c r="C413"/>
  <c r="E413" s="1"/>
  <c r="D413" i="4"/>
  <c r="B414"/>
  <c r="C413"/>
  <c r="E413" s="1"/>
  <c r="C414" i="13"/>
  <c r="E414" s="1"/>
  <c r="D414"/>
  <c r="D413" i="12"/>
  <c r="B414"/>
  <c r="C413"/>
  <c r="E413" s="1"/>
  <c r="D413" i="1"/>
  <c r="B414"/>
  <c r="C413"/>
  <c r="E413" s="1"/>
  <c r="C413" i="6"/>
  <c r="E413" s="1"/>
  <c r="B414"/>
  <c r="D414" s="1"/>
  <c r="B418" i="15"/>
  <c r="D418" s="1"/>
  <c r="C417"/>
  <c r="E417" s="1"/>
  <c r="B414" i="5"/>
  <c r="D414" s="1"/>
  <c r="C413"/>
  <c r="E413" s="1"/>
  <c r="B415" i="13"/>
  <c r="B415" i="10"/>
  <c r="D415" s="1"/>
  <c r="C414"/>
  <c r="E414" s="1"/>
  <c r="B415" i="9"/>
  <c r="D415" s="1"/>
  <c r="C414"/>
  <c r="E414" s="1"/>
  <c r="B416" i="8"/>
  <c r="D416" s="1"/>
  <c r="C415"/>
  <c r="E415" s="1"/>
  <c r="D415" i="7" l="1"/>
  <c r="B416"/>
  <c r="C415"/>
  <c r="E415" s="1"/>
  <c r="D414" i="11"/>
  <c r="B415"/>
  <c r="C414"/>
  <c r="E414" s="1"/>
  <c r="D414" i="4"/>
  <c r="B415"/>
  <c r="C414"/>
  <c r="E414" s="1"/>
  <c r="C415" i="13"/>
  <c r="E415" s="1"/>
  <c r="D415"/>
  <c r="D414" i="12"/>
  <c r="B415"/>
  <c r="C414"/>
  <c r="E414" s="1"/>
  <c r="D414" i="1"/>
  <c r="C414"/>
  <c r="E414" s="1"/>
  <c r="B415"/>
  <c r="C414" i="6"/>
  <c r="E414" s="1"/>
  <c r="B415"/>
  <c r="D415" s="1"/>
  <c r="B419" i="15"/>
  <c r="D419" s="1"/>
  <c r="C418"/>
  <c r="E418" s="1"/>
  <c r="B415" i="5"/>
  <c r="D415" s="1"/>
  <c r="C414"/>
  <c r="E414" s="1"/>
  <c r="B416" i="13"/>
  <c r="B416" i="10"/>
  <c r="D416" s="1"/>
  <c r="C415"/>
  <c r="E415" s="1"/>
  <c r="B416" i="9"/>
  <c r="D416" s="1"/>
  <c r="C415"/>
  <c r="E415" s="1"/>
  <c r="B417" i="8"/>
  <c r="D417" s="1"/>
  <c r="C416"/>
  <c r="E416" s="1"/>
  <c r="D416" i="7" l="1"/>
  <c r="B417"/>
  <c r="C416"/>
  <c r="E416" s="1"/>
  <c r="D415" i="11"/>
  <c r="B416"/>
  <c r="C415"/>
  <c r="E415" s="1"/>
  <c r="D415" i="4"/>
  <c r="B416"/>
  <c r="C415"/>
  <c r="E415" s="1"/>
  <c r="C416" i="13"/>
  <c r="E416" s="1"/>
  <c r="D416"/>
  <c r="D415" i="12"/>
  <c r="B416"/>
  <c r="C415"/>
  <c r="E415" s="1"/>
  <c r="D415" i="1"/>
  <c r="B416"/>
  <c r="C415"/>
  <c r="E415" s="1"/>
  <c r="C415" i="6"/>
  <c r="E415" s="1"/>
  <c r="B416"/>
  <c r="D416" s="1"/>
  <c r="B420" i="15"/>
  <c r="D420" s="1"/>
  <c r="C419"/>
  <c r="E419" s="1"/>
  <c r="B416" i="5"/>
  <c r="D416" s="1"/>
  <c r="C415"/>
  <c r="E415" s="1"/>
  <c r="B417" i="13"/>
  <c r="B417" i="10"/>
  <c r="D417" s="1"/>
  <c r="C416"/>
  <c r="E416" s="1"/>
  <c r="B417" i="9"/>
  <c r="D417" s="1"/>
  <c r="C416"/>
  <c r="E416" s="1"/>
  <c r="B418" i="8"/>
  <c r="D418" s="1"/>
  <c r="C417"/>
  <c r="E417" s="1"/>
  <c r="D417" i="7" l="1"/>
  <c r="B418"/>
  <c r="C417"/>
  <c r="E417" s="1"/>
  <c r="D416" i="11"/>
  <c r="B417"/>
  <c r="C416"/>
  <c r="E416" s="1"/>
  <c r="D416" i="4"/>
  <c r="B417"/>
  <c r="C416"/>
  <c r="E416" s="1"/>
  <c r="C417" i="13"/>
  <c r="E417" s="1"/>
  <c r="D417"/>
  <c r="D416" i="12"/>
  <c r="B417"/>
  <c r="C416"/>
  <c r="E416" s="1"/>
  <c r="D416" i="1"/>
  <c r="B417"/>
  <c r="C416"/>
  <c r="E416" s="1"/>
  <c r="C416" i="6"/>
  <c r="E416" s="1"/>
  <c r="B417"/>
  <c r="D417" s="1"/>
  <c r="B421" i="15"/>
  <c r="D421" s="1"/>
  <c r="C420"/>
  <c r="E420" s="1"/>
  <c r="B417" i="5"/>
  <c r="D417" s="1"/>
  <c r="C416"/>
  <c r="E416" s="1"/>
  <c r="B418" i="13"/>
  <c r="B418" i="10"/>
  <c r="D418" s="1"/>
  <c r="C417"/>
  <c r="E417" s="1"/>
  <c r="B418" i="9"/>
  <c r="D418" s="1"/>
  <c r="C417"/>
  <c r="E417" s="1"/>
  <c r="B419" i="8"/>
  <c r="D419" s="1"/>
  <c r="C418"/>
  <c r="E418" s="1"/>
  <c r="D418" i="7" l="1"/>
  <c r="C418"/>
  <c r="E418" s="1"/>
  <c r="B419"/>
  <c r="D417" i="11"/>
  <c r="B418"/>
  <c r="C417"/>
  <c r="E417" s="1"/>
  <c r="D417" i="4"/>
  <c r="B418"/>
  <c r="C417"/>
  <c r="E417" s="1"/>
  <c r="C418" i="13"/>
  <c r="E418" s="1"/>
  <c r="D418"/>
  <c r="D417" i="12"/>
  <c r="B418"/>
  <c r="C417"/>
  <c r="E417" s="1"/>
  <c r="D417" i="1"/>
  <c r="B418"/>
  <c r="C417"/>
  <c r="E417" s="1"/>
  <c r="C417" i="6"/>
  <c r="E417" s="1"/>
  <c r="B418"/>
  <c r="D418" s="1"/>
  <c r="B422" i="15"/>
  <c r="D422" s="1"/>
  <c r="C421"/>
  <c r="E421" s="1"/>
  <c r="B418" i="5"/>
  <c r="D418" s="1"/>
  <c r="C417"/>
  <c r="E417" s="1"/>
  <c r="B419" i="13"/>
  <c r="B419" i="10"/>
  <c r="D419" s="1"/>
  <c r="C418"/>
  <c r="E418" s="1"/>
  <c r="B419" i="9"/>
  <c r="D419" s="1"/>
  <c r="C418"/>
  <c r="E418" s="1"/>
  <c r="B420" i="8"/>
  <c r="D420" s="1"/>
  <c r="C419"/>
  <c r="E419" s="1"/>
  <c r="D419" i="7" l="1"/>
  <c r="B420"/>
  <c r="C419"/>
  <c r="E419" s="1"/>
  <c r="D418" i="11"/>
  <c r="B419"/>
  <c r="C418"/>
  <c r="E418" s="1"/>
  <c r="D418" i="4"/>
  <c r="B419"/>
  <c r="C418"/>
  <c r="E418" s="1"/>
  <c r="C419" i="13"/>
  <c r="E419" s="1"/>
  <c r="D419"/>
  <c r="D418" i="12"/>
  <c r="B419"/>
  <c r="C418"/>
  <c r="E418" s="1"/>
  <c r="D418" i="1"/>
  <c r="B419"/>
  <c r="C418"/>
  <c r="E418" s="1"/>
  <c r="C418" i="6"/>
  <c r="E418" s="1"/>
  <c r="B419"/>
  <c r="D419" s="1"/>
  <c r="B423" i="15"/>
  <c r="D423" s="1"/>
  <c r="C422"/>
  <c r="E422" s="1"/>
  <c r="B419" i="5"/>
  <c r="D419" s="1"/>
  <c r="C418"/>
  <c r="E418" s="1"/>
  <c r="B420" i="13"/>
  <c r="B420" i="10"/>
  <c r="D420" s="1"/>
  <c r="C419"/>
  <c r="E419" s="1"/>
  <c r="B420" i="9"/>
  <c r="D420" s="1"/>
  <c r="C419"/>
  <c r="E419" s="1"/>
  <c r="B421" i="8"/>
  <c r="D421" s="1"/>
  <c r="C420"/>
  <c r="E420" s="1"/>
  <c r="D420" i="7" l="1"/>
  <c r="B421"/>
  <c r="C420"/>
  <c r="E420" s="1"/>
  <c r="D419" i="11"/>
  <c r="B420"/>
  <c r="C419"/>
  <c r="E419" s="1"/>
  <c r="D419" i="4"/>
  <c r="B420"/>
  <c r="C419"/>
  <c r="E419" s="1"/>
  <c r="C420" i="13"/>
  <c r="E420" s="1"/>
  <c r="D420"/>
  <c r="D419" i="12"/>
  <c r="B420"/>
  <c r="C419"/>
  <c r="E419" s="1"/>
  <c r="D419" i="1"/>
  <c r="B420"/>
  <c r="C419"/>
  <c r="E419" s="1"/>
  <c r="C419" i="6"/>
  <c r="E419" s="1"/>
  <c r="B420"/>
  <c r="D420" s="1"/>
  <c r="B424" i="15"/>
  <c r="D424" s="1"/>
  <c r="C423"/>
  <c r="E423" s="1"/>
  <c r="B420" i="5"/>
  <c r="D420" s="1"/>
  <c r="C419"/>
  <c r="E419" s="1"/>
  <c r="B421" i="13"/>
  <c r="B421" i="10"/>
  <c r="D421" s="1"/>
  <c r="C420"/>
  <c r="E420" s="1"/>
  <c r="B421" i="9"/>
  <c r="D421" s="1"/>
  <c r="C420"/>
  <c r="E420" s="1"/>
  <c r="B422" i="8"/>
  <c r="D422" s="1"/>
  <c r="C421"/>
  <c r="E421" s="1"/>
  <c r="D421" i="7" l="1"/>
  <c r="B422"/>
  <c r="C421"/>
  <c r="E421" s="1"/>
  <c r="D420" i="11"/>
  <c r="B421"/>
  <c r="C420"/>
  <c r="E420" s="1"/>
  <c r="D420" i="4"/>
  <c r="B421"/>
  <c r="C420"/>
  <c r="E420" s="1"/>
  <c r="C421" i="13"/>
  <c r="E421" s="1"/>
  <c r="D421"/>
  <c r="D420" i="12"/>
  <c r="B421"/>
  <c r="C420"/>
  <c r="E420" s="1"/>
  <c r="D420" i="1"/>
  <c r="B421"/>
  <c r="C420"/>
  <c r="E420" s="1"/>
  <c r="C420" i="6"/>
  <c r="E420" s="1"/>
  <c r="B421"/>
  <c r="D421" s="1"/>
  <c r="B425" i="15"/>
  <c r="D425" s="1"/>
  <c r="C424"/>
  <c r="E424" s="1"/>
  <c r="B421" i="5"/>
  <c r="D421" s="1"/>
  <c r="C420"/>
  <c r="E420" s="1"/>
  <c r="B422" i="13"/>
  <c r="B422" i="10"/>
  <c r="D422" s="1"/>
  <c r="C421"/>
  <c r="E421" s="1"/>
  <c r="B422" i="9"/>
  <c r="D422" s="1"/>
  <c r="C421"/>
  <c r="E421" s="1"/>
  <c r="B423" i="8"/>
  <c r="D423" s="1"/>
  <c r="C422"/>
  <c r="E422" s="1"/>
  <c r="D422" i="7" l="1"/>
  <c r="C422"/>
  <c r="E422" s="1"/>
  <c r="B423"/>
  <c r="D421" i="11"/>
  <c r="B422"/>
  <c r="C421"/>
  <c r="E421" s="1"/>
  <c r="D421" i="4"/>
  <c r="B422"/>
  <c r="C421"/>
  <c r="E421" s="1"/>
  <c r="C422" i="13"/>
  <c r="E422" s="1"/>
  <c r="D422"/>
  <c r="D421" i="12"/>
  <c r="B422"/>
  <c r="C421"/>
  <c r="E421" s="1"/>
  <c r="D421" i="1"/>
  <c r="B422"/>
  <c r="C421"/>
  <c r="E421" s="1"/>
  <c r="C421" i="6"/>
  <c r="E421" s="1"/>
  <c r="B422"/>
  <c r="D422" s="1"/>
  <c r="B426" i="15"/>
  <c r="D426" s="1"/>
  <c r="C425"/>
  <c r="E425" s="1"/>
  <c r="B422" i="5"/>
  <c r="D422" s="1"/>
  <c r="C421"/>
  <c r="E421" s="1"/>
  <c r="B423" i="13"/>
  <c r="B423" i="10"/>
  <c r="D423" s="1"/>
  <c r="C422"/>
  <c r="E422" s="1"/>
  <c r="B423" i="9"/>
  <c r="D423" s="1"/>
  <c r="C422"/>
  <c r="E422" s="1"/>
  <c r="B424" i="8"/>
  <c r="D424" s="1"/>
  <c r="C423"/>
  <c r="E423" s="1"/>
  <c r="D423" i="7" l="1"/>
  <c r="B424"/>
  <c r="C423"/>
  <c r="E423" s="1"/>
  <c r="D422" i="11"/>
  <c r="B423"/>
  <c r="C422"/>
  <c r="E422" s="1"/>
  <c r="D422" i="4"/>
  <c r="B423"/>
  <c r="C422"/>
  <c r="E422" s="1"/>
  <c r="C423" i="13"/>
  <c r="E423" s="1"/>
  <c r="D423"/>
  <c r="D422" i="12"/>
  <c r="B423"/>
  <c r="C422"/>
  <c r="E422" s="1"/>
  <c r="D422" i="1"/>
  <c r="B423"/>
  <c r="C422"/>
  <c r="E422" s="1"/>
  <c r="C422" i="6"/>
  <c r="E422" s="1"/>
  <c r="B423"/>
  <c r="D423" s="1"/>
  <c r="B427" i="15"/>
  <c r="D427" s="1"/>
  <c r="C426"/>
  <c r="E426" s="1"/>
  <c r="B423" i="5"/>
  <c r="D423" s="1"/>
  <c r="C422"/>
  <c r="E422" s="1"/>
  <c r="B424" i="13"/>
  <c r="B424" i="10"/>
  <c r="D424" s="1"/>
  <c r="C423"/>
  <c r="E423" s="1"/>
  <c r="B424" i="9"/>
  <c r="D424" s="1"/>
  <c r="C423"/>
  <c r="E423" s="1"/>
  <c r="B425" i="8"/>
  <c r="D425" s="1"/>
  <c r="C424"/>
  <c r="E424" s="1"/>
  <c r="D424" i="7" l="1"/>
  <c r="B425"/>
  <c r="C424"/>
  <c r="E424" s="1"/>
  <c r="D423" i="11"/>
  <c r="B424"/>
  <c r="C423"/>
  <c r="E423" s="1"/>
  <c r="D423" i="4"/>
  <c r="B424"/>
  <c r="C423"/>
  <c r="E423" s="1"/>
  <c r="C424" i="13"/>
  <c r="E424" s="1"/>
  <c r="D424"/>
  <c r="D423" i="12"/>
  <c r="B424"/>
  <c r="C423"/>
  <c r="E423" s="1"/>
  <c r="D423" i="1"/>
  <c r="B424"/>
  <c r="C423"/>
  <c r="E423" s="1"/>
  <c r="C423" i="6"/>
  <c r="E423" s="1"/>
  <c r="B424"/>
  <c r="D424" s="1"/>
  <c r="B428" i="15"/>
  <c r="D428" s="1"/>
  <c r="C427"/>
  <c r="E427" s="1"/>
  <c r="B424" i="5"/>
  <c r="D424" s="1"/>
  <c r="C423"/>
  <c r="E423" s="1"/>
  <c r="B425" i="13"/>
  <c r="B425" i="10"/>
  <c r="D425" s="1"/>
  <c r="C424"/>
  <c r="E424" s="1"/>
  <c r="B425" i="9"/>
  <c r="D425" s="1"/>
  <c r="C424"/>
  <c r="E424" s="1"/>
  <c r="B426" i="8"/>
  <c r="D426" s="1"/>
  <c r="C425"/>
  <c r="E425" s="1"/>
  <c r="D425" i="7" l="1"/>
  <c r="C425"/>
  <c r="E425" s="1"/>
  <c r="B426"/>
  <c r="D424" i="11"/>
  <c r="B425"/>
  <c r="C424"/>
  <c r="E424" s="1"/>
  <c r="D424" i="4"/>
  <c r="B425"/>
  <c r="C424"/>
  <c r="E424" s="1"/>
  <c r="C425" i="13"/>
  <c r="E425" s="1"/>
  <c r="D425"/>
  <c r="D424" i="12"/>
  <c r="B425"/>
  <c r="C424"/>
  <c r="E424" s="1"/>
  <c r="D424" i="1"/>
  <c r="C424"/>
  <c r="E424" s="1"/>
  <c r="B425"/>
  <c r="C424" i="6"/>
  <c r="E424" s="1"/>
  <c r="B425"/>
  <c r="D425" s="1"/>
  <c r="B429" i="15"/>
  <c r="D429" s="1"/>
  <c r="C428"/>
  <c r="E428" s="1"/>
  <c r="B425" i="5"/>
  <c r="D425" s="1"/>
  <c r="C424"/>
  <c r="E424" s="1"/>
  <c r="B426" i="13"/>
  <c r="B426" i="10"/>
  <c r="D426" s="1"/>
  <c r="C425"/>
  <c r="E425" s="1"/>
  <c r="B426" i="9"/>
  <c r="D426" s="1"/>
  <c r="C425"/>
  <c r="E425" s="1"/>
  <c r="B427" i="8"/>
  <c r="D427" s="1"/>
  <c r="C426"/>
  <c r="E426" s="1"/>
  <c r="D426" i="7" l="1"/>
  <c r="C426"/>
  <c r="E426" s="1"/>
  <c r="B427"/>
  <c r="D425" i="11"/>
  <c r="B426"/>
  <c r="C425"/>
  <c r="E425" s="1"/>
  <c r="D425" i="4"/>
  <c r="B426"/>
  <c r="C425"/>
  <c r="E425" s="1"/>
  <c r="C426" i="13"/>
  <c r="E426" s="1"/>
  <c r="D426"/>
  <c r="D425" i="12"/>
  <c r="B426"/>
  <c r="C425"/>
  <c r="E425" s="1"/>
  <c r="D425" i="1"/>
  <c r="C425"/>
  <c r="E425" s="1"/>
  <c r="B426"/>
  <c r="C425" i="6"/>
  <c r="E425" s="1"/>
  <c r="B426"/>
  <c r="D426" s="1"/>
  <c r="B430" i="15"/>
  <c r="D430" s="1"/>
  <c r="C429"/>
  <c r="E429" s="1"/>
  <c r="B426" i="5"/>
  <c r="D426" s="1"/>
  <c r="C425"/>
  <c r="E425" s="1"/>
  <c r="B427" i="13"/>
  <c r="B427" i="10"/>
  <c r="D427" s="1"/>
  <c r="C426"/>
  <c r="E426" s="1"/>
  <c r="B427" i="9"/>
  <c r="D427" s="1"/>
  <c r="C426"/>
  <c r="E426" s="1"/>
  <c r="B428" i="8"/>
  <c r="D428" s="1"/>
  <c r="C427"/>
  <c r="E427" s="1"/>
  <c r="D427" i="7" l="1"/>
  <c r="B428"/>
  <c r="C427"/>
  <c r="E427" s="1"/>
  <c r="D426" i="11"/>
  <c r="B427"/>
  <c r="C426"/>
  <c r="E426" s="1"/>
  <c r="D426" i="4"/>
  <c r="B427"/>
  <c r="C426"/>
  <c r="E426" s="1"/>
  <c r="C427" i="13"/>
  <c r="E427" s="1"/>
  <c r="D427"/>
  <c r="D426" i="12"/>
  <c r="B427"/>
  <c r="C426"/>
  <c r="E426" s="1"/>
  <c r="D426" i="1"/>
  <c r="B427"/>
  <c r="C426"/>
  <c r="E426" s="1"/>
  <c r="C426" i="6"/>
  <c r="E426" s="1"/>
  <c r="B427"/>
  <c r="D427" s="1"/>
  <c r="B431" i="15"/>
  <c r="D431" s="1"/>
  <c r="C430"/>
  <c r="E430" s="1"/>
  <c r="B427" i="5"/>
  <c r="D427" s="1"/>
  <c r="C426"/>
  <c r="E426" s="1"/>
  <c r="B428" i="13"/>
  <c r="B428" i="10"/>
  <c r="D428" s="1"/>
  <c r="C427"/>
  <c r="E427" s="1"/>
  <c r="B428" i="9"/>
  <c r="D428" s="1"/>
  <c r="C427"/>
  <c r="E427" s="1"/>
  <c r="B429" i="8"/>
  <c r="D429" s="1"/>
  <c r="C428"/>
  <c r="E428" s="1"/>
  <c r="D428" i="7" l="1"/>
  <c r="B429"/>
  <c r="C428"/>
  <c r="E428" s="1"/>
  <c r="D427" i="11"/>
  <c r="C427"/>
  <c r="E427" s="1"/>
  <c r="B428"/>
  <c r="D427" i="4"/>
  <c r="B428"/>
  <c r="C427"/>
  <c r="E427" s="1"/>
  <c r="C428" i="13"/>
  <c r="E428" s="1"/>
  <c r="D428"/>
  <c r="D427" i="12"/>
  <c r="B428"/>
  <c r="C427"/>
  <c r="E427" s="1"/>
  <c r="D427" i="1"/>
  <c r="B428"/>
  <c r="C427"/>
  <c r="E427" s="1"/>
  <c r="C427" i="6"/>
  <c r="E427" s="1"/>
  <c r="B428"/>
  <c r="D428" s="1"/>
  <c r="B432" i="15"/>
  <c r="D432" s="1"/>
  <c r="C431"/>
  <c r="E431" s="1"/>
  <c r="B428" i="5"/>
  <c r="D428" s="1"/>
  <c r="C427"/>
  <c r="E427" s="1"/>
  <c r="B429" i="13"/>
  <c r="B429" i="10"/>
  <c r="D429" s="1"/>
  <c r="C428"/>
  <c r="E428" s="1"/>
  <c r="B429" i="9"/>
  <c r="D429" s="1"/>
  <c r="C428"/>
  <c r="E428" s="1"/>
  <c r="B430" i="8"/>
  <c r="D430" s="1"/>
  <c r="C429"/>
  <c r="E429" s="1"/>
  <c r="D429" i="7" l="1"/>
  <c r="C429"/>
  <c r="E429" s="1"/>
  <c r="B430"/>
  <c r="D428" i="11"/>
  <c r="C428"/>
  <c r="E428" s="1"/>
  <c r="B429"/>
  <c r="D428" i="4"/>
  <c r="B429"/>
  <c r="C428"/>
  <c r="E428" s="1"/>
  <c r="C429" i="13"/>
  <c r="E429" s="1"/>
  <c r="D429"/>
  <c r="D428" i="12"/>
  <c r="B429"/>
  <c r="C428"/>
  <c r="E428" s="1"/>
  <c r="D428" i="1"/>
  <c r="B429"/>
  <c r="C428"/>
  <c r="E428" s="1"/>
  <c r="C428" i="6"/>
  <c r="E428" s="1"/>
  <c r="B429"/>
  <c r="D429" s="1"/>
  <c r="B433" i="15"/>
  <c r="D433" s="1"/>
  <c r="C432"/>
  <c r="E432" s="1"/>
  <c r="B429" i="5"/>
  <c r="D429" s="1"/>
  <c r="C428"/>
  <c r="E428" s="1"/>
  <c r="B430" i="13"/>
  <c r="B430" i="10"/>
  <c r="D430" s="1"/>
  <c r="C429"/>
  <c r="E429" s="1"/>
  <c r="B430" i="9"/>
  <c r="D430" s="1"/>
  <c r="C429"/>
  <c r="E429" s="1"/>
  <c r="B431" i="8"/>
  <c r="D431" s="1"/>
  <c r="C430"/>
  <c r="E430" s="1"/>
  <c r="D430" i="7" l="1"/>
  <c r="B431"/>
  <c r="C430"/>
  <c r="E430" s="1"/>
  <c r="D429" i="11"/>
  <c r="B430"/>
  <c r="C429"/>
  <c r="E429" s="1"/>
  <c r="D429" i="4"/>
  <c r="B430"/>
  <c r="C429"/>
  <c r="E429" s="1"/>
  <c r="C430" i="13"/>
  <c r="E430" s="1"/>
  <c r="D430"/>
  <c r="D429" i="12"/>
  <c r="B430"/>
  <c r="C429"/>
  <c r="E429" s="1"/>
  <c r="D429" i="1"/>
  <c r="B430"/>
  <c r="C429"/>
  <c r="E429" s="1"/>
  <c r="C429" i="6"/>
  <c r="E429" s="1"/>
  <c r="B430"/>
  <c r="D430" s="1"/>
  <c r="B434" i="15"/>
  <c r="D434" s="1"/>
  <c r="C433"/>
  <c r="E433" s="1"/>
  <c r="B430" i="5"/>
  <c r="D430" s="1"/>
  <c r="C429"/>
  <c r="E429" s="1"/>
  <c r="B431" i="13"/>
  <c r="B431" i="10"/>
  <c r="D431" s="1"/>
  <c r="C430"/>
  <c r="E430" s="1"/>
  <c r="B431" i="9"/>
  <c r="D431" s="1"/>
  <c r="C430"/>
  <c r="E430" s="1"/>
  <c r="B432" i="8"/>
  <c r="D432" s="1"/>
  <c r="C431"/>
  <c r="E431" s="1"/>
  <c r="D431" i="7" l="1"/>
  <c r="B432"/>
  <c r="C431"/>
  <c r="E431" s="1"/>
  <c r="D430" i="11"/>
  <c r="B431"/>
  <c r="C430"/>
  <c r="E430" s="1"/>
  <c r="D430" i="4"/>
  <c r="B431"/>
  <c r="C430"/>
  <c r="E430" s="1"/>
  <c r="C431" i="13"/>
  <c r="E431" s="1"/>
  <c r="D431"/>
  <c r="D430" i="12"/>
  <c r="B431"/>
  <c r="C430"/>
  <c r="E430" s="1"/>
  <c r="D430" i="1"/>
  <c r="B431"/>
  <c r="C430"/>
  <c r="E430" s="1"/>
  <c r="C430" i="6"/>
  <c r="E430" s="1"/>
  <c r="B431"/>
  <c r="D431" s="1"/>
  <c r="B435" i="15"/>
  <c r="D435" s="1"/>
  <c r="C434"/>
  <c r="E434" s="1"/>
  <c r="B431" i="5"/>
  <c r="D431" s="1"/>
  <c r="C430"/>
  <c r="E430" s="1"/>
  <c r="B432" i="13"/>
  <c r="B432" i="10"/>
  <c r="D432" s="1"/>
  <c r="C431"/>
  <c r="E431" s="1"/>
  <c r="B432" i="9"/>
  <c r="D432" s="1"/>
  <c r="C431"/>
  <c r="E431" s="1"/>
  <c r="B433" i="8"/>
  <c r="D433" s="1"/>
  <c r="C432"/>
  <c r="E432" s="1"/>
  <c r="D432" i="7" l="1"/>
  <c r="B433"/>
  <c r="C432"/>
  <c r="E432" s="1"/>
  <c r="D431" i="11"/>
  <c r="B432"/>
  <c r="C431"/>
  <c r="E431" s="1"/>
  <c r="D431" i="4"/>
  <c r="B432"/>
  <c r="C431"/>
  <c r="E431" s="1"/>
  <c r="C432" i="13"/>
  <c r="E432" s="1"/>
  <c r="D432"/>
  <c r="D431" i="12"/>
  <c r="B432"/>
  <c r="C431"/>
  <c r="E431" s="1"/>
  <c r="D431" i="1"/>
  <c r="B432"/>
  <c r="C431"/>
  <c r="E431" s="1"/>
  <c r="C431" i="6"/>
  <c r="E431" s="1"/>
  <c r="B432"/>
  <c r="D432" s="1"/>
  <c r="B436" i="15"/>
  <c r="D436" s="1"/>
  <c r="C435"/>
  <c r="E435" s="1"/>
  <c r="B432" i="5"/>
  <c r="D432" s="1"/>
  <c r="C431"/>
  <c r="E431" s="1"/>
  <c r="B433" i="13"/>
  <c r="B433" i="10"/>
  <c r="D433" s="1"/>
  <c r="C432"/>
  <c r="E432" s="1"/>
  <c r="B433" i="9"/>
  <c r="D433" s="1"/>
  <c r="C432"/>
  <c r="E432" s="1"/>
  <c r="B434" i="8"/>
  <c r="D434" s="1"/>
  <c r="C433"/>
  <c r="E433" s="1"/>
  <c r="D433" i="7" l="1"/>
  <c r="C433"/>
  <c r="E433" s="1"/>
  <c r="B434"/>
  <c r="D432" i="11"/>
  <c r="B433"/>
  <c r="C432"/>
  <c r="E432" s="1"/>
  <c r="D432" i="4"/>
  <c r="B433"/>
  <c r="C432"/>
  <c r="E432" s="1"/>
  <c r="C433" i="13"/>
  <c r="E433" s="1"/>
  <c r="D433"/>
  <c r="D432" i="12"/>
  <c r="B433"/>
  <c r="C432"/>
  <c r="E432" s="1"/>
  <c r="D432" i="1"/>
  <c r="B433"/>
  <c r="C432"/>
  <c r="E432" s="1"/>
  <c r="C432" i="6"/>
  <c r="E432" s="1"/>
  <c r="B433"/>
  <c r="D433" s="1"/>
  <c r="B437" i="15"/>
  <c r="D437" s="1"/>
  <c r="C436"/>
  <c r="E436" s="1"/>
  <c r="B433" i="5"/>
  <c r="D433" s="1"/>
  <c r="C432"/>
  <c r="E432" s="1"/>
  <c r="B434" i="13"/>
  <c r="B434" i="10"/>
  <c r="D434" s="1"/>
  <c r="C433"/>
  <c r="E433" s="1"/>
  <c r="B434" i="9"/>
  <c r="D434" s="1"/>
  <c r="C433"/>
  <c r="E433" s="1"/>
  <c r="B435" i="8"/>
  <c r="D435" s="1"/>
  <c r="C434"/>
  <c r="E434" s="1"/>
  <c r="D434" i="7" l="1"/>
  <c r="B435"/>
  <c r="C434"/>
  <c r="E434" s="1"/>
  <c r="D433" i="11"/>
  <c r="B434"/>
  <c r="C433"/>
  <c r="E433" s="1"/>
  <c r="D433" i="4"/>
  <c r="B434"/>
  <c r="C433"/>
  <c r="E433" s="1"/>
  <c r="C434" i="13"/>
  <c r="E434" s="1"/>
  <c r="D434"/>
  <c r="D433" i="12"/>
  <c r="B434"/>
  <c r="C433"/>
  <c r="E433" s="1"/>
  <c r="D433" i="1"/>
  <c r="B434"/>
  <c r="C433"/>
  <c r="E433" s="1"/>
  <c r="C433" i="6"/>
  <c r="E433" s="1"/>
  <c r="B434"/>
  <c r="D434" s="1"/>
  <c r="B438" i="15"/>
  <c r="D438" s="1"/>
  <c r="C437"/>
  <c r="E437" s="1"/>
  <c r="B434" i="5"/>
  <c r="D434" s="1"/>
  <c r="C433"/>
  <c r="E433" s="1"/>
  <c r="B435" i="13"/>
  <c r="B435" i="10"/>
  <c r="D435" s="1"/>
  <c r="C434"/>
  <c r="E434" s="1"/>
  <c r="B435" i="9"/>
  <c r="D435" s="1"/>
  <c r="C434"/>
  <c r="E434" s="1"/>
  <c r="B436" i="8"/>
  <c r="D436" s="1"/>
  <c r="C435"/>
  <c r="E435" s="1"/>
  <c r="D435" i="7" l="1"/>
  <c r="B436"/>
  <c r="C435"/>
  <c r="E435" s="1"/>
  <c r="D434" i="11"/>
  <c r="B435"/>
  <c r="C434"/>
  <c r="E434" s="1"/>
  <c r="D434" i="4"/>
  <c r="B435"/>
  <c r="C434"/>
  <c r="E434" s="1"/>
  <c r="C435" i="13"/>
  <c r="E435" s="1"/>
  <c r="D435"/>
  <c r="D434" i="12"/>
  <c r="B435"/>
  <c r="C434"/>
  <c r="E434" s="1"/>
  <c r="D434" i="1"/>
  <c r="C434"/>
  <c r="E434" s="1"/>
  <c r="B435"/>
  <c r="C434" i="6"/>
  <c r="E434" s="1"/>
  <c r="B435"/>
  <c r="D435" s="1"/>
  <c r="B439" i="15"/>
  <c r="D439" s="1"/>
  <c r="C438"/>
  <c r="E438" s="1"/>
  <c r="B435" i="5"/>
  <c r="D435" s="1"/>
  <c r="C434"/>
  <c r="E434" s="1"/>
  <c r="B436" i="13"/>
  <c r="B436" i="10"/>
  <c r="D436" s="1"/>
  <c r="C435"/>
  <c r="E435" s="1"/>
  <c r="B436" i="9"/>
  <c r="D436" s="1"/>
  <c r="C435"/>
  <c r="E435" s="1"/>
  <c r="B437" i="8"/>
  <c r="D437" s="1"/>
  <c r="C436"/>
  <c r="E436" s="1"/>
  <c r="D436" i="7" l="1"/>
  <c r="B437"/>
  <c r="C436"/>
  <c r="E436" s="1"/>
  <c r="D435" i="11"/>
  <c r="B436"/>
  <c r="C435"/>
  <c r="E435" s="1"/>
  <c r="D435" i="4"/>
  <c r="B436"/>
  <c r="C435"/>
  <c r="E435" s="1"/>
  <c r="C436" i="13"/>
  <c r="E436" s="1"/>
  <c r="D436"/>
  <c r="D435" i="12"/>
  <c r="B436"/>
  <c r="C435"/>
  <c r="E435" s="1"/>
  <c r="D435" i="1"/>
  <c r="B436"/>
  <c r="C435"/>
  <c r="E435" s="1"/>
  <c r="C435" i="6"/>
  <c r="E435" s="1"/>
  <c r="B436"/>
  <c r="D436" s="1"/>
  <c r="B440" i="15"/>
  <c r="D440" s="1"/>
  <c r="C439"/>
  <c r="E439" s="1"/>
  <c r="B436" i="5"/>
  <c r="D436" s="1"/>
  <c r="C435"/>
  <c r="E435" s="1"/>
  <c r="B437" i="13"/>
  <c r="B437" i="10"/>
  <c r="D437" s="1"/>
  <c r="C436"/>
  <c r="E436" s="1"/>
  <c r="B437" i="9"/>
  <c r="D437" s="1"/>
  <c r="C436"/>
  <c r="E436" s="1"/>
  <c r="B438" i="8"/>
  <c r="D438" s="1"/>
  <c r="C437"/>
  <c r="E437" s="1"/>
  <c r="D437" i="7" l="1"/>
  <c r="C437"/>
  <c r="E437" s="1"/>
  <c r="B438"/>
  <c r="D436" i="11"/>
  <c r="B437"/>
  <c r="C436"/>
  <c r="E436" s="1"/>
  <c r="D436" i="4"/>
  <c r="B437"/>
  <c r="C436"/>
  <c r="E436" s="1"/>
  <c r="C437" i="13"/>
  <c r="E437" s="1"/>
  <c r="D437"/>
  <c r="D436" i="12"/>
  <c r="B437"/>
  <c r="C436"/>
  <c r="E436" s="1"/>
  <c r="D436" i="1"/>
  <c r="B437"/>
  <c r="C436"/>
  <c r="E436" s="1"/>
  <c r="C436" i="6"/>
  <c r="E436" s="1"/>
  <c r="B437"/>
  <c r="D437" s="1"/>
  <c r="B441" i="15"/>
  <c r="D441" s="1"/>
  <c r="C440"/>
  <c r="E440" s="1"/>
  <c r="B437" i="5"/>
  <c r="D437" s="1"/>
  <c r="C436"/>
  <c r="E436" s="1"/>
  <c r="B438" i="13"/>
  <c r="B438" i="10"/>
  <c r="D438" s="1"/>
  <c r="C437"/>
  <c r="E437" s="1"/>
  <c r="B438" i="9"/>
  <c r="D438" s="1"/>
  <c r="C437"/>
  <c r="E437" s="1"/>
  <c r="B439" i="8"/>
  <c r="D439" s="1"/>
  <c r="C438"/>
  <c r="E438" s="1"/>
  <c r="D438" i="7" l="1"/>
  <c r="C438"/>
  <c r="E438" s="1"/>
  <c r="B439"/>
  <c r="D437" i="11"/>
  <c r="B438"/>
  <c r="C437"/>
  <c r="E437" s="1"/>
  <c r="D437" i="4"/>
  <c r="B438"/>
  <c r="C437"/>
  <c r="E437" s="1"/>
  <c r="C438" i="13"/>
  <c r="E438" s="1"/>
  <c r="D438"/>
  <c r="D437" i="12"/>
  <c r="B438"/>
  <c r="C437"/>
  <c r="E437" s="1"/>
  <c r="D437" i="1"/>
  <c r="B438"/>
  <c r="C437"/>
  <c r="E437" s="1"/>
  <c r="C437" i="6"/>
  <c r="E437" s="1"/>
  <c r="B438"/>
  <c r="D438" s="1"/>
  <c r="B442" i="15"/>
  <c r="D442" s="1"/>
  <c r="C441"/>
  <c r="E441" s="1"/>
  <c r="B438" i="5"/>
  <c r="D438" s="1"/>
  <c r="C437"/>
  <c r="E437" s="1"/>
  <c r="B439" i="13"/>
  <c r="B439" i="10"/>
  <c r="D439" s="1"/>
  <c r="C438"/>
  <c r="E438" s="1"/>
  <c r="B439" i="9"/>
  <c r="D439" s="1"/>
  <c r="C438"/>
  <c r="E438" s="1"/>
  <c r="B440" i="8"/>
  <c r="D440" s="1"/>
  <c r="C439"/>
  <c r="E439" s="1"/>
  <c r="D439" i="7" l="1"/>
  <c r="B440"/>
  <c r="C439"/>
  <c r="E439" s="1"/>
  <c r="D438" i="11"/>
  <c r="B439"/>
  <c r="C438"/>
  <c r="E438" s="1"/>
  <c r="D438" i="4"/>
  <c r="B439"/>
  <c r="C438"/>
  <c r="E438" s="1"/>
  <c r="C439" i="13"/>
  <c r="E439" s="1"/>
  <c r="D439"/>
  <c r="D438" i="12"/>
  <c r="B439"/>
  <c r="C438"/>
  <c r="E438" s="1"/>
  <c r="D438" i="1"/>
  <c r="B439"/>
  <c r="C438"/>
  <c r="E438" s="1"/>
  <c r="C438" i="6"/>
  <c r="E438" s="1"/>
  <c r="B439"/>
  <c r="D439" s="1"/>
  <c r="B443" i="15"/>
  <c r="D443" s="1"/>
  <c r="C442"/>
  <c r="E442" s="1"/>
  <c r="B439" i="5"/>
  <c r="D439" s="1"/>
  <c r="C438"/>
  <c r="E438" s="1"/>
  <c r="B440" i="13"/>
  <c r="B440" i="10"/>
  <c r="D440" s="1"/>
  <c r="C439"/>
  <c r="E439" s="1"/>
  <c r="B440" i="9"/>
  <c r="D440" s="1"/>
  <c r="C439"/>
  <c r="E439" s="1"/>
  <c r="B441" i="8"/>
  <c r="D441" s="1"/>
  <c r="C440"/>
  <c r="E440" s="1"/>
  <c r="D440" i="7" l="1"/>
  <c r="B441"/>
  <c r="C440"/>
  <c r="E440" s="1"/>
  <c r="D439" i="11"/>
  <c r="B440"/>
  <c r="C439"/>
  <c r="E439" s="1"/>
  <c r="D439" i="4"/>
  <c r="B440"/>
  <c r="C439"/>
  <c r="E439" s="1"/>
  <c r="C440" i="13"/>
  <c r="E440" s="1"/>
  <c r="D440"/>
  <c r="D439" i="12"/>
  <c r="B440"/>
  <c r="C439"/>
  <c r="E439" s="1"/>
  <c r="D439" i="1"/>
  <c r="C439"/>
  <c r="E439" s="1"/>
  <c r="B440"/>
  <c r="C439" i="6"/>
  <c r="E439" s="1"/>
  <c r="B440"/>
  <c r="D440" s="1"/>
  <c r="B444" i="15"/>
  <c r="D444" s="1"/>
  <c r="C443"/>
  <c r="E443" s="1"/>
  <c r="B440" i="5"/>
  <c r="D440" s="1"/>
  <c r="C439"/>
  <c r="E439" s="1"/>
  <c r="B441" i="13"/>
  <c r="B441" i="10"/>
  <c r="D441" s="1"/>
  <c r="C440"/>
  <c r="E440" s="1"/>
  <c r="B441" i="9"/>
  <c r="D441" s="1"/>
  <c r="C440"/>
  <c r="E440" s="1"/>
  <c r="B442" i="8"/>
  <c r="D442" s="1"/>
  <c r="C441"/>
  <c r="E441" s="1"/>
  <c r="D441" i="7" l="1"/>
  <c r="C441"/>
  <c r="E441" s="1"/>
  <c r="B442"/>
  <c r="D440" i="11"/>
  <c r="B441"/>
  <c r="C440"/>
  <c r="E440" s="1"/>
  <c r="D440" i="4"/>
  <c r="B441"/>
  <c r="C440"/>
  <c r="E440" s="1"/>
  <c r="C441" i="13"/>
  <c r="E441" s="1"/>
  <c r="D441"/>
  <c r="D440" i="12"/>
  <c r="B441"/>
  <c r="C440"/>
  <c r="E440" s="1"/>
  <c r="D440" i="1"/>
  <c r="B441"/>
  <c r="C440"/>
  <c r="E440" s="1"/>
  <c r="B441" i="6"/>
  <c r="D441" s="1"/>
  <c r="C440"/>
  <c r="E440" s="1"/>
  <c r="B445" i="15"/>
  <c r="D445" s="1"/>
  <c r="C444"/>
  <c r="E444" s="1"/>
  <c r="B441" i="5"/>
  <c r="D441" s="1"/>
  <c r="C440"/>
  <c r="E440" s="1"/>
  <c r="B442" i="13"/>
  <c r="B442" i="10"/>
  <c r="D442" s="1"/>
  <c r="C441"/>
  <c r="E441" s="1"/>
  <c r="B442" i="9"/>
  <c r="D442" s="1"/>
  <c r="C441"/>
  <c r="E441" s="1"/>
  <c r="B443" i="8"/>
  <c r="D443" s="1"/>
  <c r="C442"/>
  <c r="E442" s="1"/>
  <c r="D442" i="7" l="1"/>
  <c r="C442"/>
  <c r="E442" s="1"/>
  <c r="B443"/>
  <c r="D441" i="11"/>
  <c r="B442"/>
  <c r="C441"/>
  <c r="E441" s="1"/>
  <c r="D441" i="4"/>
  <c r="B442"/>
  <c r="C441"/>
  <c r="E441" s="1"/>
  <c r="C442" i="13"/>
  <c r="E442" s="1"/>
  <c r="D442"/>
  <c r="D441" i="12"/>
  <c r="B442"/>
  <c r="C441"/>
  <c r="E441" s="1"/>
  <c r="D441" i="1"/>
  <c r="B442"/>
  <c r="C441"/>
  <c r="E441" s="1"/>
  <c r="C441" i="6"/>
  <c r="E441" s="1"/>
  <c r="B442"/>
  <c r="D442" s="1"/>
  <c r="B446" i="15"/>
  <c r="D446" s="1"/>
  <c r="C445"/>
  <c r="E445" s="1"/>
  <c r="B442" i="5"/>
  <c r="D442" s="1"/>
  <c r="C441"/>
  <c r="E441" s="1"/>
  <c r="B443" i="13"/>
  <c r="B443" i="10"/>
  <c r="D443" s="1"/>
  <c r="C442"/>
  <c r="E442" s="1"/>
  <c r="B443" i="9"/>
  <c r="D443" s="1"/>
  <c r="C442"/>
  <c r="E442" s="1"/>
  <c r="B444" i="8"/>
  <c r="D444" s="1"/>
  <c r="C443"/>
  <c r="E443" s="1"/>
  <c r="D443" i="7" l="1"/>
  <c r="B444"/>
  <c r="C443"/>
  <c r="E443" s="1"/>
  <c r="D442" i="11"/>
  <c r="B443"/>
  <c r="C442"/>
  <c r="E442" s="1"/>
  <c r="D442" i="4"/>
  <c r="B443"/>
  <c r="C442"/>
  <c r="E442" s="1"/>
  <c r="C443" i="13"/>
  <c r="E443" s="1"/>
  <c r="D443"/>
  <c r="D442" i="12"/>
  <c r="B443"/>
  <c r="C442"/>
  <c r="E442" s="1"/>
  <c r="D442" i="1"/>
  <c r="B443"/>
  <c r="C442"/>
  <c r="E442" s="1"/>
  <c r="C442" i="6"/>
  <c r="E442" s="1"/>
  <c r="B443"/>
  <c r="D443" s="1"/>
  <c r="B447" i="15"/>
  <c r="D447" s="1"/>
  <c r="C446"/>
  <c r="E446" s="1"/>
  <c r="B443" i="5"/>
  <c r="D443" s="1"/>
  <c r="C442"/>
  <c r="E442" s="1"/>
  <c r="B444" i="13"/>
  <c r="B444" i="10"/>
  <c r="D444" s="1"/>
  <c r="C443"/>
  <c r="E443" s="1"/>
  <c r="B444" i="9"/>
  <c r="D444" s="1"/>
  <c r="C443"/>
  <c r="E443" s="1"/>
  <c r="B445" i="8"/>
  <c r="D445" s="1"/>
  <c r="C444"/>
  <c r="E444" s="1"/>
  <c r="D444" i="7" l="1"/>
  <c r="B445"/>
  <c r="C444"/>
  <c r="E444" s="1"/>
  <c r="D443" i="11"/>
  <c r="B444"/>
  <c r="C443"/>
  <c r="E443" s="1"/>
  <c r="D443" i="4"/>
  <c r="B444"/>
  <c r="C443"/>
  <c r="E443" s="1"/>
  <c r="C444" i="13"/>
  <c r="E444" s="1"/>
  <c r="D444"/>
  <c r="D443" i="12"/>
  <c r="B444"/>
  <c r="C443"/>
  <c r="E443" s="1"/>
  <c r="D443" i="1"/>
  <c r="C443"/>
  <c r="E443" s="1"/>
  <c r="B444"/>
  <c r="C443" i="6"/>
  <c r="E443" s="1"/>
  <c r="B444"/>
  <c r="D444" s="1"/>
  <c r="B448" i="15"/>
  <c r="D448" s="1"/>
  <c r="C447"/>
  <c r="E447" s="1"/>
  <c r="B444" i="5"/>
  <c r="D444" s="1"/>
  <c r="C443"/>
  <c r="E443" s="1"/>
  <c r="B445" i="13"/>
  <c r="B445" i="10"/>
  <c r="D445" s="1"/>
  <c r="C444"/>
  <c r="E444" s="1"/>
  <c r="B445" i="9"/>
  <c r="D445" s="1"/>
  <c r="C444"/>
  <c r="E444" s="1"/>
  <c r="B446" i="8"/>
  <c r="D446" s="1"/>
  <c r="C445"/>
  <c r="E445" s="1"/>
  <c r="D445" i="7" l="1"/>
  <c r="C445"/>
  <c r="E445" s="1"/>
  <c r="B446"/>
  <c r="D444" i="11"/>
  <c r="B445"/>
  <c r="C444"/>
  <c r="E444" s="1"/>
  <c r="D444" i="4"/>
  <c r="B445"/>
  <c r="C444"/>
  <c r="E444" s="1"/>
  <c r="C445" i="13"/>
  <c r="E445" s="1"/>
  <c r="D445"/>
  <c r="D444" i="12"/>
  <c r="B445"/>
  <c r="C444"/>
  <c r="E444" s="1"/>
  <c r="D444" i="1"/>
  <c r="B445"/>
  <c r="C444"/>
  <c r="E444" s="1"/>
  <c r="C444" i="6"/>
  <c r="E444" s="1"/>
  <c r="B445"/>
  <c r="D445" s="1"/>
  <c r="B449" i="15"/>
  <c r="D449" s="1"/>
  <c r="C448"/>
  <c r="E448" s="1"/>
  <c r="B445" i="5"/>
  <c r="D445" s="1"/>
  <c r="C444"/>
  <c r="E444" s="1"/>
  <c r="B446" i="13"/>
  <c r="B446" i="10"/>
  <c r="D446" s="1"/>
  <c r="C445"/>
  <c r="E445" s="1"/>
  <c r="B446" i="9"/>
  <c r="D446" s="1"/>
  <c r="C445"/>
  <c r="E445" s="1"/>
  <c r="B447" i="8"/>
  <c r="D447" s="1"/>
  <c r="C446"/>
  <c r="E446" s="1"/>
  <c r="D446" i="7" l="1"/>
  <c r="C446"/>
  <c r="E446" s="1"/>
  <c r="B447"/>
  <c r="D445" i="11"/>
  <c r="B446"/>
  <c r="C445"/>
  <c r="E445" s="1"/>
  <c r="D445" i="4"/>
  <c r="B446"/>
  <c r="C445"/>
  <c r="E445" s="1"/>
  <c r="C446" i="13"/>
  <c r="E446" s="1"/>
  <c r="D446"/>
  <c r="D445" i="12"/>
  <c r="B446"/>
  <c r="C445"/>
  <c r="E445" s="1"/>
  <c r="D445" i="1"/>
  <c r="B446"/>
  <c r="C445"/>
  <c r="E445" s="1"/>
  <c r="C445" i="6"/>
  <c r="E445" s="1"/>
  <c r="B446"/>
  <c r="D446" s="1"/>
  <c r="B450" i="15"/>
  <c r="D450" s="1"/>
  <c r="C449"/>
  <c r="E449" s="1"/>
  <c r="B446" i="5"/>
  <c r="D446" s="1"/>
  <c r="C445"/>
  <c r="E445" s="1"/>
  <c r="B447" i="13"/>
  <c r="B447" i="10"/>
  <c r="D447" s="1"/>
  <c r="C446"/>
  <c r="E446" s="1"/>
  <c r="B447" i="9"/>
  <c r="D447" s="1"/>
  <c r="C446"/>
  <c r="E446" s="1"/>
  <c r="B448" i="8"/>
  <c r="D448" s="1"/>
  <c r="C447"/>
  <c r="E447" s="1"/>
  <c r="D447" i="7" l="1"/>
  <c r="B448"/>
  <c r="C447"/>
  <c r="E447" s="1"/>
  <c r="D446" i="11"/>
  <c r="B447"/>
  <c r="C446"/>
  <c r="E446" s="1"/>
  <c r="D446" i="4"/>
  <c r="B447"/>
  <c r="C446"/>
  <c r="E446" s="1"/>
  <c r="C447" i="13"/>
  <c r="E447" s="1"/>
  <c r="D447"/>
  <c r="D446" i="12"/>
  <c r="B447"/>
  <c r="C446"/>
  <c r="E446" s="1"/>
  <c r="D446" i="1"/>
  <c r="B447"/>
  <c r="C446"/>
  <c r="E446" s="1"/>
  <c r="C446" i="6"/>
  <c r="E446" s="1"/>
  <c r="B447"/>
  <c r="D447" s="1"/>
  <c r="B451" i="15"/>
  <c r="D451" s="1"/>
  <c r="C450"/>
  <c r="E450" s="1"/>
  <c r="B447" i="5"/>
  <c r="D447" s="1"/>
  <c r="C446"/>
  <c r="E446" s="1"/>
  <c r="B448" i="13"/>
  <c r="B448" i="10"/>
  <c r="D448" s="1"/>
  <c r="C447"/>
  <c r="E447" s="1"/>
  <c r="B448" i="9"/>
  <c r="D448" s="1"/>
  <c r="C447"/>
  <c r="E447" s="1"/>
  <c r="B449" i="8"/>
  <c r="D449" s="1"/>
  <c r="C448"/>
  <c r="E448" s="1"/>
  <c r="D448" i="7" l="1"/>
  <c r="B449"/>
  <c r="C448"/>
  <c r="E448" s="1"/>
  <c r="D447" i="11"/>
  <c r="B448"/>
  <c r="C447"/>
  <c r="E447" s="1"/>
  <c r="D447" i="4"/>
  <c r="C447"/>
  <c r="E447" s="1"/>
  <c r="B448"/>
  <c r="C448" i="13"/>
  <c r="E448" s="1"/>
  <c r="D448"/>
  <c r="D447" i="12"/>
  <c r="B448"/>
  <c r="C447"/>
  <c r="E447" s="1"/>
  <c r="D447" i="1"/>
  <c r="B448"/>
  <c r="C447"/>
  <c r="E447" s="1"/>
  <c r="C447" i="6"/>
  <c r="E447" s="1"/>
  <c r="B448"/>
  <c r="D448" s="1"/>
  <c r="B452" i="15"/>
  <c r="D452" s="1"/>
  <c r="C451"/>
  <c r="E451" s="1"/>
  <c r="C447" i="5"/>
  <c r="E447" s="1"/>
  <c r="B448"/>
  <c r="D448" s="1"/>
  <c r="B449" i="13"/>
  <c r="B449" i="10"/>
  <c r="D449" s="1"/>
  <c r="C448"/>
  <c r="E448" s="1"/>
  <c r="B449" i="9"/>
  <c r="D449" s="1"/>
  <c r="C448"/>
  <c r="E448" s="1"/>
  <c r="B450" i="8"/>
  <c r="D450" s="1"/>
  <c r="C449"/>
  <c r="E449" s="1"/>
  <c r="D449" i="7" l="1"/>
  <c r="C449"/>
  <c r="E449" s="1"/>
  <c r="B450"/>
  <c r="D448" i="11"/>
  <c r="C448"/>
  <c r="E448" s="1"/>
  <c r="B449"/>
  <c r="D448" i="4"/>
  <c r="C448"/>
  <c r="E448" s="1"/>
  <c r="B449"/>
  <c r="C449" i="13"/>
  <c r="E449" s="1"/>
  <c r="D449"/>
  <c r="D448" i="12"/>
  <c r="B449"/>
  <c r="C448"/>
  <c r="E448" s="1"/>
  <c r="D448" i="1"/>
  <c r="B449"/>
  <c r="C448"/>
  <c r="E448" s="1"/>
  <c r="B449" i="6"/>
  <c r="D449" s="1"/>
  <c r="C448"/>
  <c r="E448" s="1"/>
  <c r="B453" i="15"/>
  <c r="D453" s="1"/>
  <c r="C452"/>
  <c r="E452" s="1"/>
  <c r="B449" i="5"/>
  <c r="D449" s="1"/>
  <c r="C448"/>
  <c r="E448" s="1"/>
  <c r="B450" i="13"/>
  <c r="B450" i="10"/>
  <c r="D450" s="1"/>
  <c r="C449"/>
  <c r="E449" s="1"/>
  <c r="B450" i="9"/>
  <c r="D450" s="1"/>
  <c r="C449"/>
  <c r="E449" s="1"/>
  <c r="B451" i="8"/>
  <c r="D451" s="1"/>
  <c r="C450"/>
  <c r="E450" s="1"/>
  <c r="D450" i="7" l="1"/>
  <c r="B451"/>
  <c r="C450"/>
  <c r="E450" s="1"/>
  <c r="D449" i="11"/>
  <c r="B450"/>
  <c r="C449"/>
  <c r="E449" s="1"/>
  <c r="D449" i="4"/>
  <c r="B450"/>
  <c r="C449"/>
  <c r="E449" s="1"/>
  <c r="C450" i="13"/>
  <c r="E450" s="1"/>
  <c r="D450"/>
  <c r="D449" i="12"/>
  <c r="B450"/>
  <c r="C449"/>
  <c r="E449" s="1"/>
  <c r="D449" i="1"/>
  <c r="B450"/>
  <c r="C449"/>
  <c r="E449" s="1"/>
  <c r="B450" i="6"/>
  <c r="D450" s="1"/>
  <c r="C449"/>
  <c r="E449" s="1"/>
  <c r="B454" i="15"/>
  <c r="D454" s="1"/>
  <c r="C453"/>
  <c r="E453" s="1"/>
  <c r="C449" i="5"/>
  <c r="E449" s="1"/>
  <c r="B450"/>
  <c r="D450" s="1"/>
  <c r="B451" i="13"/>
  <c r="B451" i="10"/>
  <c r="D451" s="1"/>
  <c r="C450"/>
  <c r="E450" s="1"/>
  <c r="B451" i="9"/>
  <c r="D451" s="1"/>
  <c r="C450"/>
  <c r="E450" s="1"/>
  <c r="B452" i="8"/>
  <c r="D452" s="1"/>
  <c r="C451"/>
  <c r="E451" s="1"/>
  <c r="D451" i="7" l="1"/>
  <c r="B452"/>
  <c r="C451"/>
  <c r="E451" s="1"/>
  <c r="D450" i="11"/>
  <c r="B451"/>
  <c r="C450"/>
  <c r="E450" s="1"/>
  <c r="D450" i="4"/>
  <c r="B451"/>
  <c r="C450"/>
  <c r="E450" s="1"/>
  <c r="C451" i="13"/>
  <c r="E451" s="1"/>
  <c r="D451"/>
  <c r="D450" i="12"/>
  <c r="B451"/>
  <c r="C450"/>
  <c r="E450" s="1"/>
  <c r="D450" i="1"/>
  <c r="B451"/>
  <c r="C450"/>
  <c r="E450" s="1"/>
  <c r="C450" i="6"/>
  <c r="E450" s="1"/>
  <c r="B451"/>
  <c r="D451" s="1"/>
  <c r="B455" i="15"/>
  <c r="D455" s="1"/>
  <c r="C454"/>
  <c r="E454" s="1"/>
  <c r="C450" i="5"/>
  <c r="E450" s="1"/>
  <c r="B451"/>
  <c r="D451" s="1"/>
  <c r="B452" i="13"/>
  <c r="B452" i="10"/>
  <c r="D452" s="1"/>
  <c r="C451"/>
  <c r="E451" s="1"/>
  <c r="B452" i="9"/>
  <c r="D452" s="1"/>
  <c r="C451"/>
  <c r="E451" s="1"/>
  <c r="B453" i="8"/>
  <c r="D453" s="1"/>
  <c r="C452"/>
  <c r="E452" s="1"/>
  <c r="D452" i="7" l="1"/>
  <c r="C452"/>
  <c r="E452" s="1"/>
  <c r="B453"/>
  <c r="D451" i="11"/>
  <c r="B452"/>
  <c r="C451"/>
  <c r="E451" s="1"/>
  <c r="D451" i="4"/>
  <c r="B452"/>
  <c r="C451"/>
  <c r="E451" s="1"/>
  <c r="C452" i="13"/>
  <c r="E452" s="1"/>
  <c r="D452"/>
  <c r="D451" i="12"/>
  <c r="B452"/>
  <c r="C451"/>
  <c r="E451" s="1"/>
  <c r="D451" i="1"/>
  <c r="B452"/>
  <c r="C451"/>
  <c r="E451" s="1"/>
  <c r="B452" i="6"/>
  <c r="D452" s="1"/>
  <c r="C451"/>
  <c r="E451" s="1"/>
  <c r="B456" i="15"/>
  <c r="D456" s="1"/>
  <c r="C455"/>
  <c r="E455" s="1"/>
  <c r="B452" i="5"/>
  <c r="D452" s="1"/>
  <c r="C451"/>
  <c r="E451" s="1"/>
  <c r="B453" i="13"/>
  <c r="B453" i="10"/>
  <c r="D453" s="1"/>
  <c r="C452"/>
  <c r="E452" s="1"/>
  <c r="B453" i="9"/>
  <c r="D453" s="1"/>
  <c r="C452"/>
  <c r="E452" s="1"/>
  <c r="B454" i="8"/>
  <c r="D454" s="1"/>
  <c r="C453"/>
  <c r="E453" s="1"/>
  <c r="D453" i="7" l="1"/>
  <c r="B454"/>
  <c r="C453"/>
  <c r="E453" s="1"/>
  <c r="D452" i="11"/>
  <c r="B453"/>
  <c r="C452"/>
  <c r="E452" s="1"/>
  <c r="D452" i="4"/>
  <c r="B453"/>
  <c r="C452"/>
  <c r="E452" s="1"/>
  <c r="C453" i="13"/>
  <c r="E453" s="1"/>
  <c r="D453"/>
  <c r="D452" i="12"/>
  <c r="B453"/>
  <c r="C452"/>
  <c r="E452" s="1"/>
  <c r="D452" i="1"/>
  <c r="B453"/>
  <c r="C452"/>
  <c r="E452" s="1"/>
  <c r="C452" i="6"/>
  <c r="E452" s="1"/>
  <c r="B453"/>
  <c r="D453" s="1"/>
  <c r="B457" i="15"/>
  <c r="D457" s="1"/>
  <c r="C456"/>
  <c r="E456" s="1"/>
  <c r="C452" i="5"/>
  <c r="E452" s="1"/>
  <c r="B453"/>
  <c r="D453" s="1"/>
  <c r="B454" i="13"/>
  <c r="B454" i="10"/>
  <c r="D454" s="1"/>
  <c r="C453"/>
  <c r="E453" s="1"/>
  <c r="B454" i="9"/>
  <c r="D454" s="1"/>
  <c r="C453"/>
  <c r="E453" s="1"/>
  <c r="B455" i="8"/>
  <c r="D455" s="1"/>
  <c r="C454"/>
  <c r="E454" s="1"/>
  <c r="D454" i="7" l="1"/>
  <c r="B455"/>
  <c r="C454"/>
  <c r="E454" s="1"/>
  <c r="D453" i="11"/>
  <c r="B454"/>
  <c r="C453"/>
  <c r="E453" s="1"/>
  <c r="D453" i="4"/>
  <c r="B454"/>
  <c r="C453"/>
  <c r="E453" s="1"/>
  <c r="C454" i="13"/>
  <c r="E454" s="1"/>
  <c r="D454"/>
  <c r="D453" i="12"/>
  <c r="B454"/>
  <c r="C453"/>
  <c r="E453" s="1"/>
  <c r="D453" i="1"/>
  <c r="B454"/>
  <c r="C453"/>
  <c r="E453" s="1"/>
  <c r="C453" i="6"/>
  <c r="E453" s="1"/>
  <c r="B454"/>
  <c r="D454" s="1"/>
  <c r="B458" i="15"/>
  <c r="D458" s="1"/>
  <c r="C457"/>
  <c r="E457" s="1"/>
  <c r="C453" i="5"/>
  <c r="E453" s="1"/>
  <c r="B454"/>
  <c r="D454" s="1"/>
  <c r="B455" i="13"/>
  <c r="B455" i="10"/>
  <c r="D455" s="1"/>
  <c r="C454"/>
  <c r="E454" s="1"/>
  <c r="B455" i="9"/>
  <c r="D455" s="1"/>
  <c r="C454"/>
  <c r="E454" s="1"/>
  <c r="B456" i="8"/>
  <c r="D456" s="1"/>
  <c r="C455"/>
  <c r="E455" s="1"/>
  <c r="D455" i="7" l="1"/>
  <c r="B456"/>
  <c r="C455"/>
  <c r="E455" s="1"/>
  <c r="D454" i="11"/>
  <c r="B455"/>
  <c r="C454"/>
  <c r="E454" s="1"/>
  <c r="D454" i="4"/>
  <c r="B455"/>
  <c r="C454"/>
  <c r="E454" s="1"/>
  <c r="C455" i="13"/>
  <c r="E455" s="1"/>
  <c r="D455"/>
  <c r="D454" i="12"/>
  <c r="B455"/>
  <c r="C454"/>
  <c r="E454" s="1"/>
  <c r="D454" i="1"/>
  <c r="B455"/>
  <c r="C454"/>
  <c r="E454" s="1"/>
  <c r="B455" i="6"/>
  <c r="D455" s="1"/>
  <c r="C454"/>
  <c r="E454" s="1"/>
  <c r="B459" i="15"/>
  <c r="D459" s="1"/>
  <c r="C458"/>
  <c r="E458" s="1"/>
  <c r="B455" i="5"/>
  <c r="D455" s="1"/>
  <c r="C454"/>
  <c r="E454" s="1"/>
  <c r="B456" i="13"/>
  <c r="B456" i="10"/>
  <c r="D456" s="1"/>
  <c r="C455"/>
  <c r="E455" s="1"/>
  <c r="B456" i="9"/>
  <c r="D456" s="1"/>
  <c r="C455"/>
  <c r="E455" s="1"/>
  <c r="B457" i="8"/>
  <c r="D457" s="1"/>
  <c r="C456"/>
  <c r="E456" s="1"/>
  <c r="D456" i="7" l="1"/>
  <c r="C456"/>
  <c r="E456" s="1"/>
  <c r="B457"/>
  <c r="D455" i="11"/>
  <c r="B456"/>
  <c r="C455"/>
  <c r="E455" s="1"/>
  <c r="D455" i="4"/>
  <c r="B456"/>
  <c r="C455"/>
  <c r="E455" s="1"/>
  <c r="C456" i="13"/>
  <c r="E456" s="1"/>
  <c r="D456"/>
  <c r="D455" i="12"/>
  <c r="B456"/>
  <c r="C455"/>
  <c r="E455" s="1"/>
  <c r="D455" i="1"/>
  <c r="B456"/>
  <c r="C455"/>
  <c r="E455" s="1"/>
  <c r="C455" i="6"/>
  <c r="E455" s="1"/>
  <c r="B456"/>
  <c r="D456" s="1"/>
  <c r="B460" i="15"/>
  <c r="D460" s="1"/>
  <c r="C459"/>
  <c r="E459" s="1"/>
  <c r="B456" i="5"/>
  <c r="D456" s="1"/>
  <c r="C455"/>
  <c r="E455" s="1"/>
  <c r="B457" i="13"/>
  <c r="B457" i="10"/>
  <c r="D457" s="1"/>
  <c r="C456"/>
  <c r="E456" s="1"/>
  <c r="B457" i="9"/>
  <c r="D457" s="1"/>
  <c r="C456"/>
  <c r="E456" s="1"/>
  <c r="B458" i="8"/>
  <c r="D458" s="1"/>
  <c r="C457"/>
  <c r="E457" s="1"/>
  <c r="D457" i="7" l="1"/>
  <c r="B458"/>
  <c r="C457"/>
  <c r="E457" s="1"/>
  <c r="D456" i="11"/>
  <c r="B457"/>
  <c r="C456"/>
  <c r="E456" s="1"/>
  <c r="D456" i="4"/>
  <c r="B457"/>
  <c r="C456"/>
  <c r="E456" s="1"/>
  <c r="C457" i="13"/>
  <c r="E457" s="1"/>
  <c r="D457"/>
  <c r="D456" i="12"/>
  <c r="B457"/>
  <c r="C456"/>
  <c r="E456" s="1"/>
  <c r="D456" i="1"/>
  <c r="B457"/>
  <c r="C456"/>
  <c r="E456" s="1"/>
  <c r="C456" i="6"/>
  <c r="E456" s="1"/>
  <c r="B457"/>
  <c r="D457" s="1"/>
  <c r="B461" i="15"/>
  <c r="D461" s="1"/>
  <c r="C460"/>
  <c r="E460" s="1"/>
  <c r="B457" i="5"/>
  <c r="D457" s="1"/>
  <c r="C456"/>
  <c r="E456" s="1"/>
  <c r="B458" i="13"/>
  <c r="B458" i="10"/>
  <c r="D458" s="1"/>
  <c r="C457"/>
  <c r="E457" s="1"/>
  <c r="B458" i="9"/>
  <c r="D458" s="1"/>
  <c r="C457"/>
  <c r="E457" s="1"/>
  <c r="B459" i="8"/>
  <c r="D459" s="1"/>
  <c r="C458"/>
  <c r="E458" s="1"/>
  <c r="D458" i="7" l="1"/>
  <c r="B459"/>
  <c r="C458"/>
  <c r="E458" s="1"/>
  <c r="D457" i="11"/>
  <c r="B458"/>
  <c r="C457"/>
  <c r="E457" s="1"/>
  <c r="D457" i="4"/>
  <c r="B458"/>
  <c r="C457"/>
  <c r="E457" s="1"/>
  <c r="C458" i="13"/>
  <c r="E458" s="1"/>
  <c r="D458"/>
  <c r="D457" i="12"/>
  <c r="B458"/>
  <c r="C457"/>
  <c r="E457" s="1"/>
  <c r="D457" i="1"/>
  <c r="B458"/>
  <c r="C457"/>
  <c r="E457" s="1"/>
  <c r="B458" i="6"/>
  <c r="D458" s="1"/>
  <c r="C457"/>
  <c r="E457" s="1"/>
  <c r="B462" i="15"/>
  <c r="D462" s="1"/>
  <c r="C461"/>
  <c r="E461" s="1"/>
  <c r="B458" i="5"/>
  <c r="D458" s="1"/>
  <c r="C457"/>
  <c r="E457" s="1"/>
  <c r="B459" i="13"/>
  <c r="B459" i="10"/>
  <c r="D459" s="1"/>
  <c r="C458"/>
  <c r="E458" s="1"/>
  <c r="B459" i="9"/>
  <c r="D459" s="1"/>
  <c r="C458"/>
  <c r="E458" s="1"/>
  <c r="B460" i="8"/>
  <c r="D460" s="1"/>
  <c r="C459"/>
  <c r="E459" s="1"/>
  <c r="D459" i="7" l="1"/>
  <c r="C459"/>
  <c r="E459" s="1"/>
  <c r="B460"/>
  <c r="D458" i="11"/>
  <c r="B459"/>
  <c r="C458"/>
  <c r="E458" s="1"/>
  <c r="D458" i="4"/>
  <c r="B459"/>
  <c r="C458"/>
  <c r="E458" s="1"/>
  <c r="C459" i="13"/>
  <c r="E459" s="1"/>
  <c r="D459"/>
  <c r="D458" i="12"/>
  <c r="B459"/>
  <c r="C458"/>
  <c r="E458" s="1"/>
  <c r="D458" i="1"/>
  <c r="B459"/>
  <c r="C458"/>
  <c r="E458" s="1"/>
  <c r="C458" i="6"/>
  <c r="E458" s="1"/>
  <c r="B459"/>
  <c r="D459" s="1"/>
  <c r="B463" i="15"/>
  <c r="D463" s="1"/>
  <c r="C462"/>
  <c r="E462" s="1"/>
  <c r="B459" i="5"/>
  <c r="D459" s="1"/>
  <c r="C458"/>
  <c r="E458" s="1"/>
  <c r="B460" i="13"/>
  <c r="B460" i="10"/>
  <c r="D460" s="1"/>
  <c r="C459"/>
  <c r="E459" s="1"/>
  <c r="B460" i="9"/>
  <c r="D460" s="1"/>
  <c r="C459"/>
  <c r="E459" s="1"/>
  <c r="B461" i="8"/>
  <c r="D461" s="1"/>
  <c r="C460"/>
  <c r="E460" s="1"/>
  <c r="D460" i="7" l="1"/>
  <c r="B461"/>
  <c r="C460"/>
  <c r="E460" s="1"/>
  <c r="D459" i="11"/>
  <c r="B460"/>
  <c r="C459"/>
  <c r="E459" s="1"/>
  <c r="D459" i="4"/>
  <c r="B460"/>
  <c r="C459"/>
  <c r="E459" s="1"/>
  <c r="C460" i="13"/>
  <c r="E460" s="1"/>
  <c r="D460"/>
  <c r="D459" i="12"/>
  <c r="B460"/>
  <c r="C459"/>
  <c r="E459" s="1"/>
  <c r="D459" i="1"/>
  <c r="B460"/>
  <c r="C459"/>
  <c r="E459" s="1"/>
  <c r="C459" i="6"/>
  <c r="E459" s="1"/>
  <c r="B460"/>
  <c r="D460" s="1"/>
  <c r="B464" i="15"/>
  <c r="D464" s="1"/>
  <c r="C463"/>
  <c r="E463" s="1"/>
  <c r="B460" i="5"/>
  <c r="D460" s="1"/>
  <c r="C459"/>
  <c r="E459" s="1"/>
  <c r="B461" i="13"/>
  <c r="B461" i="10"/>
  <c r="D461" s="1"/>
  <c r="C460"/>
  <c r="E460" s="1"/>
  <c r="B461" i="9"/>
  <c r="D461" s="1"/>
  <c r="C460"/>
  <c r="E460" s="1"/>
  <c r="B462" i="8"/>
  <c r="D462" s="1"/>
  <c r="C461"/>
  <c r="E461" s="1"/>
  <c r="D461" i="7" l="1"/>
  <c r="B462"/>
  <c r="C461"/>
  <c r="E461" s="1"/>
  <c r="D460" i="11"/>
  <c r="B461"/>
  <c r="C460"/>
  <c r="E460" s="1"/>
  <c r="D460" i="4"/>
  <c r="C460"/>
  <c r="E460" s="1"/>
  <c r="B461"/>
  <c r="C461" i="13"/>
  <c r="E461" s="1"/>
  <c r="D461"/>
  <c r="D460" i="12"/>
  <c r="B461"/>
  <c r="C460"/>
  <c r="E460" s="1"/>
  <c r="D460" i="1"/>
  <c r="B461"/>
  <c r="C460"/>
  <c r="E460" s="1"/>
  <c r="C460" i="6"/>
  <c r="E460" s="1"/>
  <c r="B461"/>
  <c r="D461" s="1"/>
  <c r="B465" i="15"/>
  <c r="D465" s="1"/>
  <c r="C464"/>
  <c r="E464" s="1"/>
  <c r="B461" i="5"/>
  <c r="D461" s="1"/>
  <c r="C460"/>
  <c r="E460" s="1"/>
  <c r="B462" i="13"/>
  <c r="B462" i="10"/>
  <c r="D462" s="1"/>
  <c r="C461"/>
  <c r="E461" s="1"/>
  <c r="B462" i="9"/>
  <c r="D462" s="1"/>
  <c r="C461"/>
  <c r="E461" s="1"/>
  <c r="B463" i="8"/>
  <c r="D463" s="1"/>
  <c r="C462"/>
  <c r="E462" s="1"/>
  <c r="D462" i="7" l="1"/>
  <c r="C462"/>
  <c r="E462" s="1"/>
  <c r="B463"/>
  <c r="D461" i="11"/>
  <c r="B462"/>
  <c r="C461"/>
  <c r="E461" s="1"/>
  <c r="D461" i="4"/>
  <c r="B462"/>
  <c r="C461"/>
  <c r="E461" s="1"/>
  <c r="C462" i="13"/>
  <c r="E462" s="1"/>
  <c r="D462"/>
  <c r="D461" i="12"/>
  <c r="B462"/>
  <c r="C461"/>
  <c r="E461" s="1"/>
  <c r="D461" i="1"/>
  <c r="B462"/>
  <c r="C461"/>
  <c r="E461" s="1"/>
  <c r="B462" i="6"/>
  <c r="D462" s="1"/>
  <c r="C461"/>
  <c r="E461" s="1"/>
  <c r="B466" i="15"/>
  <c r="D466" s="1"/>
  <c r="C465"/>
  <c r="E465" s="1"/>
  <c r="B462" i="5"/>
  <c r="D462" s="1"/>
  <c r="C461"/>
  <c r="E461" s="1"/>
  <c r="B463" i="13"/>
  <c r="B463" i="10"/>
  <c r="D463" s="1"/>
  <c r="C462"/>
  <c r="E462" s="1"/>
  <c r="B463" i="9"/>
  <c r="D463" s="1"/>
  <c r="C462"/>
  <c r="E462" s="1"/>
  <c r="B464" i="8"/>
  <c r="D464" s="1"/>
  <c r="C463"/>
  <c r="E463" s="1"/>
  <c r="D463" i="7" l="1"/>
  <c r="C463"/>
  <c r="E463" s="1"/>
  <c r="B464"/>
  <c r="D462" i="11"/>
  <c r="B463"/>
  <c r="C462"/>
  <c r="E462" s="1"/>
  <c r="D462" i="4"/>
  <c r="B463"/>
  <c r="C462"/>
  <c r="E462" s="1"/>
  <c r="C463" i="13"/>
  <c r="E463" s="1"/>
  <c r="D463"/>
  <c r="D462" i="12"/>
  <c r="B463"/>
  <c r="C462"/>
  <c r="E462" s="1"/>
  <c r="D462" i="1"/>
  <c r="B463"/>
  <c r="C462"/>
  <c r="E462" s="1"/>
  <c r="B463" i="6"/>
  <c r="D463" s="1"/>
  <c r="C462"/>
  <c r="E462" s="1"/>
  <c r="B467" i="15"/>
  <c r="D467" s="1"/>
  <c r="C466"/>
  <c r="E466" s="1"/>
  <c r="B463" i="5"/>
  <c r="D463" s="1"/>
  <c r="C462"/>
  <c r="E462" s="1"/>
  <c r="B464" i="13"/>
  <c r="B464" i="10"/>
  <c r="D464" s="1"/>
  <c r="C463"/>
  <c r="E463" s="1"/>
  <c r="B464" i="9"/>
  <c r="D464" s="1"/>
  <c r="C463"/>
  <c r="E463" s="1"/>
  <c r="B465" i="8"/>
  <c r="D465" s="1"/>
  <c r="C464"/>
  <c r="E464" s="1"/>
  <c r="D464" i="7" l="1"/>
  <c r="B465"/>
  <c r="C464"/>
  <c r="E464" s="1"/>
  <c r="D463" i="11"/>
  <c r="B464"/>
  <c r="C463"/>
  <c r="E463" s="1"/>
  <c r="D463" i="4"/>
  <c r="B464"/>
  <c r="C463"/>
  <c r="E463" s="1"/>
  <c r="C464" i="13"/>
  <c r="E464" s="1"/>
  <c r="D464"/>
  <c r="D463" i="12"/>
  <c r="B464"/>
  <c r="C463"/>
  <c r="E463" s="1"/>
  <c r="D463" i="1"/>
  <c r="B464"/>
  <c r="C463"/>
  <c r="E463" s="1"/>
  <c r="C463" i="6"/>
  <c r="E463" s="1"/>
  <c r="B464"/>
  <c r="D464" s="1"/>
  <c r="B468" i="15"/>
  <c r="D468" s="1"/>
  <c r="C467"/>
  <c r="E467" s="1"/>
  <c r="B464" i="5"/>
  <c r="D464" s="1"/>
  <c r="C463"/>
  <c r="E463" s="1"/>
  <c r="B465" i="13"/>
  <c r="B465" i="10"/>
  <c r="D465" s="1"/>
  <c r="C464"/>
  <c r="E464" s="1"/>
  <c r="B465" i="9"/>
  <c r="D465" s="1"/>
  <c r="C464"/>
  <c r="E464" s="1"/>
  <c r="B466" i="8"/>
  <c r="D466" s="1"/>
  <c r="C465"/>
  <c r="E465" s="1"/>
  <c r="D465" i="7" l="1"/>
  <c r="C465"/>
  <c r="E465" s="1"/>
  <c r="B466"/>
  <c r="D464" i="11"/>
  <c r="B465"/>
  <c r="C464"/>
  <c r="E464" s="1"/>
  <c r="D464" i="4"/>
  <c r="B465"/>
  <c r="C464"/>
  <c r="E464" s="1"/>
  <c r="C465" i="13"/>
  <c r="E465" s="1"/>
  <c r="D465"/>
  <c r="D464" i="12"/>
  <c r="B465"/>
  <c r="C464"/>
  <c r="E464" s="1"/>
  <c r="D464" i="1"/>
  <c r="B465"/>
  <c r="C464"/>
  <c r="E464" s="1"/>
  <c r="C464" i="6"/>
  <c r="E464" s="1"/>
  <c r="B465"/>
  <c r="D465" s="1"/>
  <c r="B469" i="15"/>
  <c r="D469" s="1"/>
  <c r="C468"/>
  <c r="E468" s="1"/>
  <c r="B465" i="5"/>
  <c r="D465" s="1"/>
  <c r="C464"/>
  <c r="E464" s="1"/>
  <c r="B466" i="13"/>
  <c r="B466" i="10"/>
  <c r="D466" s="1"/>
  <c r="C465"/>
  <c r="E465" s="1"/>
  <c r="B466" i="9"/>
  <c r="D466" s="1"/>
  <c r="C465"/>
  <c r="E465" s="1"/>
  <c r="B467" i="8"/>
  <c r="D467" s="1"/>
  <c r="C466"/>
  <c r="E466" s="1"/>
  <c r="D466" i="7" l="1"/>
  <c r="C466"/>
  <c r="E466" s="1"/>
  <c r="B467"/>
  <c r="D465" i="11"/>
  <c r="B466"/>
  <c r="C465"/>
  <c r="E465" s="1"/>
  <c r="D465" i="4"/>
  <c r="B466"/>
  <c r="C465"/>
  <c r="E465" s="1"/>
  <c r="C466" i="13"/>
  <c r="E466" s="1"/>
  <c r="D466"/>
  <c r="D465" i="12"/>
  <c r="B466"/>
  <c r="C465"/>
  <c r="E465" s="1"/>
  <c r="D465" i="1"/>
  <c r="B466"/>
  <c r="C465"/>
  <c r="E465" s="1"/>
  <c r="B466" i="6"/>
  <c r="D466" s="1"/>
  <c r="C465"/>
  <c r="E465" s="1"/>
  <c r="B470" i="15"/>
  <c r="D470" s="1"/>
  <c r="C469"/>
  <c r="E469" s="1"/>
  <c r="B466" i="5"/>
  <c r="D466" s="1"/>
  <c r="C465"/>
  <c r="E465" s="1"/>
  <c r="B467" i="13"/>
  <c r="B467" i="10"/>
  <c r="D467" s="1"/>
  <c r="C466"/>
  <c r="E466" s="1"/>
  <c r="B467" i="9"/>
  <c r="D467" s="1"/>
  <c r="C466"/>
  <c r="E466" s="1"/>
  <c r="B468" i="8"/>
  <c r="D468" s="1"/>
  <c r="C467"/>
  <c r="E467" s="1"/>
  <c r="D467" i="7" l="1"/>
  <c r="B468"/>
  <c r="C467"/>
  <c r="E467" s="1"/>
  <c r="D466" i="11"/>
  <c r="B467"/>
  <c r="C466"/>
  <c r="E466" s="1"/>
  <c r="D466" i="4"/>
  <c r="B467"/>
  <c r="C466"/>
  <c r="E466" s="1"/>
  <c r="C467" i="13"/>
  <c r="E467" s="1"/>
  <c r="D467"/>
  <c r="D466" i="12"/>
  <c r="B467"/>
  <c r="C466"/>
  <c r="E466" s="1"/>
  <c r="D466" i="1"/>
  <c r="B467"/>
  <c r="C466"/>
  <c r="E466" s="1"/>
  <c r="C466" i="6"/>
  <c r="E466" s="1"/>
  <c r="B467"/>
  <c r="D467" s="1"/>
  <c r="B471" i="15"/>
  <c r="D471" s="1"/>
  <c r="C470"/>
  <c r="E470" s="1"/>
  <c r="B467" i="5"/>
  <c r="D467" s="1"/>
  <c r="C466"/>
  <c r="E466" s="1"/>
  <c r="B468" i="13"/>
  <c r="B468" i="10"/>
  <c r="D468" s="1"/>
  <c r="C467"/>
  <c r="E467" s="1"/>
  <c r="B468" i="9"/>
  <c r="D468" s="1"/>
  <c r="C467"/>
  <c r="E467" s="1"/>
  <c r="B469" i="8"/>
  <c r="D469" s="1"/>
  <c r="C468"/>
  <c r="E468" s="1"/>
  <c r="D468" i="7" l="1"/>
  <c r="B469"/>
  <c r="C468"/>
  <c r="E468" s="1"/>
  <c r="D467" i="11"/>
  <c r="B468"/>
  <c r="C467"/>
  <c r="E467" s="1"/>
  <c r="D467" i="4"/>
  <c r="B468"/>
  <c r="C467"/>
  <c r="E467" s="1"/>
  <c r="C468" i="13"/>
  <c r="E468" s="1"/>
  <c r="D468"/>
  <c r="D467" i="12"/>
  <c r="B468"/>
  <c r="C467"/>
  <c r="E467" s="1"/>
  <c r="D467" i="1"/>
  <c r="B468"/>
  <c r="C467"/>
  <c r="E467" s="1"/>
  <c r="C467" i="6"/>
  <c r="E467" s="1"/>
  <c r="B468"/>
  <c r="D468" s="1"/>
  <c r="B472" i="15"/>
  <c r="D472" s="1"/>
  <c r="C471"/>
  <c r="E471" s="1"/>
  <c r="C467" i="5"/>
  <c r="E467" s="1"/>
  <c r="B468"/>
  <c r="D468" s="1"/>
  <c r="B469" i="13"/>
  <c r="B469" i="10"/>
  <c r="D469" s="1"/>
  <c r="C468"/>
  <c r="E468" s="1"/>
  <c r="B469" i="9"/>
  <c r="D469" s="1"/>
  <c r="C468"/>
  <c r="E468" s="1"/>
  <c r="B470" i="8"/>
  <c r="D470" s="1"/>
  <c r="C469"/>
  <c r="E469" s="1"/>
  <c r="D469" i="7" l="1"/>
  <c r="C469"/>
  <c r="E469" s="1"/>
  <c r="B470"/>
  <c r="D468" i="11"/>
  <c r="B469"/>
  <c r="C468"/>
  <c r="E468" s="1"/>
  <c r="D468" i="4"/>
  <c r="B469"/>
  <c r="C468"/>
  <c r="E468" s="1"/>
  <c r="C469" i="13"/>
  <c r="E469" s="1"/>
  <c r="D469"/>
  <c r="D468" i="12"/>
  <c r="B469"/>
  <c r="C468"/>
  <c r="E468" s="1"/>
  <c r="D468" i="1"/>
  <c r="B469"/>
  <c r="C468"/>
  <c r="E468" s="1"/>
  <c r="C468" i="6"/>
  <c r="E468" s="1"/>
  <c r="B469"/>
  <c r="D469" s="1"/>
  <c r="B473" i="15"/>
  <c r="D473" s="1"/>
  <c r="C472"/>
  <c r="E472" s="1"/>
  <c r="B469" i="5"/>
  <c r="D469" s="1"/>
  <c r="C468"/>
  <c r="E468" s="1"/>
  <c r="B470" i="13"/>
  <c r="B470" i="10"/>
  <c r="D470" s="1"/>
  <c r="C469"/>
  <c r="E469" s="1"/>
  <c r="B470" i="9"/>
  <c r="D470" s="1"/>
  <c r="C469"/>
  <c r="E469" s="1"/>
  <c r="B471" i="8"/>
  <c r="D471" s="1"/>
  <c r="C470"/>
  <c r="E470" s="1"/>
  <c r="D470" i="7" l="1"/>
  <c r="C470"/>
  <c r="E470" s="1"/>
  <c r="B471"/>
  <c r="D469" i="11"/>
  <c r="B470"/>
  <c r="C469"/>
  <c r="E469" s="1"/>
  <c r="D469" i="4"/>
  <c r="B470"/>
  <c r="C469"/>
  <c r="E469" s="1"/>
  <c r="C470" i="13"/>
  <c r="E470" s="1"/>
  <c r="D470"/>
  <c r="D469" i="12"/>
  <c r="B470"/>
  <c r="C469"/>
  <c r="E469" s="1"/>
  <c r="D469" i="1"/>
  <c r="B470"/>
  <c r="C469"/>
  <c r="E469" s="1"/>
  <c r="C469" i="6"/>
  <c r="E469" s="1"/>
  <c r="B470"/>
  <c r="D470" s="1"/>
  <c r="B474" i="15"/>
  <c r="D474" s="1"/>
  <c r="C473"/>
  <c r="E473" s="1"/>
  <c r="C469" i="5"/>
  <c r="E469" s="1"/>
  <c r="B470"/>
  <c r="D470" s="1"/>
  <c r="B471" i="13"/>
  <c r="B471" i="10"/>
  <c r="D471" s="1"/>
  <c r="C470"/>
  <c r="E470" s="1"/>
  <c r="B471" i="9"/>
  <c r="D471" s="1"/>
  <c r="C470"/>
  <c r="E470" s="1"/>
  <c r="B472" i="8"/>
  <c r="D472" s="1"/>
  <c r="C471"/>
  <c r="E471" s="1"/>
  <c r="D471" i="7" l="1"/>
  <c r="C471"/>
  <c r="E471" s="1"/>
  <c r="B472"/>
  <c r="D470" i="11"/>
  <c r="B471"/>
  <c r="C470"/>
  <c r="E470" s="1"/>
  <c r="D470" i="4"/>
  <c r="B471"/>
  <c r="C470"/>
  <c r="E470" s="1"/>
  <c r="C471" i="13"/>
  <c r="E471" s="1"/>
  <c r="D471"/>
  <c r="D470" i="12"/>
  <c r="B471"/>
  <c r="C470"/>
  <c r="E470" s="1"/>
  <c r="D470" i="1"/>
  <c r="B471"/>
  <c r="C470"/>
  <c r="E470" s="1"/>
  <c r="B471" i="6"/>
  <c r="D471" s="1"/>
  <c r="C470"/>
  <c r="E470" s="1"/>
  <c r="B475" i="15"/>
  <c r="D475" s="1"/>
  <c r="C474"/>
  <c r="E474" s="1"/>
  <c r="B471" i="5"/>
  <c r="D471" s="1"/>
  <c r="C470"/>
  <c r="E470" s="1"/>
  <c r="B472" i="13"/>
  <c r="B472" i="10"/>
  <c r="D472" s="1"/>
  <c r="C471"/>
  <c r="E471" s="1"/>
  <c r="B472" i="9"/>
  <c r="D472" s="1"/>
  <c r="C471"/>
  <c r="E471" s="1"/>
  <c r="B473" i="8"/>
  <c r="D473" s="1"/>
  <c r="C472"/>
  <c r="E472" s="1"/>
  <c r="D472" i="7" l="1"/>
  <c r="B473"/>
  <c r="C472"/>
  <c r="E472" s="1"/>
  <c r="D471" i="11"/>
  <c r="B472"/>
  <c r="C471"/>
  <c r="E471" s="1"/>
  <c r="D471" i="4"/>
  <c r="B472"/>
  <c r="C471"/>
  <c r="E471" s="1"/>
  <c r="C472" i="13"/>
  <c r="E472" s="1"/>
  <c r="D472"/>
  <c r="D471" i="12"/>
  <c r="B472"/>
  <c r="C471"/>
  <c r="E471" s="1"/>
  <c r="D471" i="1"/>
  <c r="B472"/>
  <c r="C471"/>
  <c r="E471" s="1"/>
  <c r="C471" i="6"/>
  <c r="E471" s="1"/>
  <c r="B472"/>
  <c r="D472" s="1"/>
  <c r="B476" i="15"/>
  <c r="D476" s="1"/>
  <c r="C475"/>
  <c r="E475" s="1"/>
  <c r="C471" i="5"/>
  <c r="E471" s="1"/>
  <c r="B472"/>
  <c r="D472" s="1"/>
  <c r="B473" i="13"/>
  <c r="B473" i="10"/>
  <c r="D473" s="1"/>
  <c r="C472"/>
  <c r="E472" s="1"/>
  <c r="B473" i="9"/>
  <c r="D473" s="1"/>
  <c r="C472"/>
  <c r="E472" s="1"/>
  <c r="B474" i="8"/>
  <c r="D474" s="1"/>
  <c r="C473"/>
  <c r="E473" s="1"/>
  <c r="D473" i="7" l="1"/>
  <c r="C473"/>
  <c r="E473" s="1"/>
  <c r="B474"/>
  <c r="D472" i="11"/>
  <c r="B473"/>
  <c r="C472"/>
  <c r="E472" s="1"/>
  <c r="D472" i="4"/>
  <c r="B473"/>
  <c r="C472"/>
  <c r="E472" s="1"/>
  <c r="C473" i="13"/>
  <c r="E473" s="1"/>
  <c r="D473"/>
  <c r="D472" i="12"/>
  <c r="B473"/>
  <c r="C472"/>
  <c r="E472" s="1"/>
  <c r="D472" i="1"/>
  <c r="B473"/>
  <c r="C472"/>
  <c r="E472" s="1"/>
  <c r="C472" i="6"/>
  <c r="E472" s="1"/>
  <c r="B473"/>
  <c r="D473" s="1"/>
  <c r="B477" i="15"/>
  <c r="D477" s="1"/>
  <c r="C476"/>
  <c r="E476" s="1"/>
  <c r="B473" i="5"/>
  <c r="D473" s="1"/>
  <c r="C472"/>
  <c r="E472" s="1"/>
  <c r="B474" i="13"/>
  <c r="B474" i="10"/>
  <c r="D474" s="1"/>
  <c r="C473"/>
  <c r="E473" s="1"/>
  <c r="B474" i="9"/>
  <c r="D474" s="1"/>
  <c r="C473"/>
  <c r="E473" s="1"/>
  <c r="B475" i="8"/>
  <c r="D475" s="1"/>
  <c r="C474"/>
  <c r="E474" s="1"/>
  <c r="D474" i="7" l="1"/>
  <c r="C474"/>
  <c r="E474" s="1"/>
  <c r="B475"/>
  <c r="D473" i="11"/>
  <c r="B474"/>
  <c r="C473"/>
  <c r="E473" s="1"/>
  <c r="D473" i="4"/>
  <c r="C473"/>
  <c r="E473" s="1"/>
  <c r="B474"/>
  <c r="C474" i="13"/>
  <c r="E474" s="1"/>
  <c r="D474"/>
  <c r="D473" i="12"/>
  <c r="B474"/>
  <c r="C473"/>
  <c r="E473" s="1"/>
  <c r="D473" i="1"/>
  <c r="B474"/>
  <c r="C473"/>
  <c r="E473" s="1"/>
  <c r="B474" i="6"/>
  <c r="D474" s="1"/>
  <c r="C473"/>
  <c r="E473" s="1"/>
  <c r="B478" i="15"/>
  <c r="D478" s="1"/>
  <c r="C477"/>
  <c r="E477" s="1"/>
  <c r="B474" i="5"/>
  <c r="D474" s="1"/>
  <c r="C473"/>
  <c r="E473" s="1"/>
  <c r="B475" i="13"/>
  <c r="B475" i="10"/>
  <c r="D475" s="1"/>
  <c r="C474"/>
  <c r="E474" s="1"/>
  <c r="B475" i="9"/>
  <c r="D475" s="1"/>
  <c r="C474"/>
  <c r="E474" s="1"/>
  <c r="B476" i="8"/>
  <c r="D476" s="1"/>
  <c r="C475"/>
  <c r="E475" s="1"/>
  <c r="D475" i="7" l="1"/>
  <c r="B476"/>
  <c r="C475"/>
  <c r="E475" s="1"/>
  <c r="D474" i="11"/>
  <c r="B475"/>
  <c r="C474"/>
  <c r="E474" s="1"/>
  <c r="D474" i="4"/>
  <c r="B475"/>
  <c r="C474"/>
  <c r="E474" s="1"/>
  <c r="C475" i="13"/>
  <c r="E475" s="1"/>
  <c r="D475"/>
  <c r="D474" i="12"/>
  <c r="B475"/>
  <c r="C474"/>
  <c r="E474" s="1"/>
  <c r="D474" i="1"/>
  <c r="B475"/>
  <c r="C474"/>
  <c r="E474" s="1"/>
  <c r="C474" i="6"/>
  <c r="E474" s="1"/>
  <c r="B475"/>
  <c r="D475" s="1"/>
  <c r="B479" i="15"/>
  <c r="D479" s="1"/>
  <c r="C478"/>
  <c r="E478" s="1"/>
  <c r="B475" i="5"/>
  <c r="D475" s="1"/>
  <c r="C474"/>
  <c r="E474" s="1"/>
  <c r="B476" i="13"/>
  <c r="B476" i="10"/>
  <c r="D476" s="1"/>
  <c r="C475"/>
  <c r="E475" s="1"/>
  <c r="B476" i="9"/>
  <c r="D476" s="1"/>
  <c r="C475"/>
  <c r="E475" s="1"/>
  <c r="B477" i="8"/>
  <c r="D477" s="1"/>
  <c r="C476"/>
  <c r="E476" s="1"/>
  <c r="D476" i="7" l="1"/>
  <c r="B477"/>
  <c r="C476"/>
  <c r="E476" s="1"/>
  <c r="D475" i="11"/>
  <c r="B476"/>
  <c r="C475"/>
  <c r="E475" s="1"/>
  <c r="D475" i="4"/>
  <c r="B476"/>
  <c r="C475"/>
  <c r="E475" s="1"/>
  <c r="C476" i="13"/>
  <c r="E476" s="1"/>
  <c r="D476"/>
  <c r="D475" i="12"/>
  <c r="B476"/>
  <c r="C475"/>
  <c r="E475" s="1"/>
  <c r="D475" i="1"/>
  <c r="B476"/>
  <c r="C475"/>
  <c r="E475" s="1"/>
  <c r="C475" i="6"/>
  <c r="E475" s="1"/>
  <c r="B476"/>
  <c r="D476" s="1"/>
  <c r="B480" i="15"/>
  <c r="D480" s="1"/>
  <c r="C479"/>
  <c r="E479" s="1"/>
  <c r="B476" i="5"/>
  <c r="D476" s="1"/>
  <c r="C475"/>
  <c r="E475" s="1"/>
  <c r="B477" i="13"/>
  <c r="B477" i="10"/>
  <c r="D477" s="1"/>
  <c r="C476"/>
  <c r="E476" s="1"/>
  <c r="B477" i="9"/>
  <c r="D477" s="1"/>
  <c r="C476"/>
  <c r="E476" s="1"/>
  <c r="B478" i="8"/>
  <c r="D478" s="1"/>
  <c r="C477"/>
  <c r="E477" s="1"/>
  <c r="D477" i="7" l="1"/>
  <c r="C477"/>
  <c r="E477" s="1"/>
  <c r="B478"/>
  <c r="D476" i="11"/>
  <c r="B477"/>
  <c r="C476"/>
  <c r="E476" s="1"/>
  <c r="D476" i="4"/>
  <c r="B477"/>
  <c r="C476"/>
  <c r="E476" s="1"/>
  <c r="C477" i="13"/>
  <c r="E477" s="1"/>
  <c r="D477"/>
  <c r="D476" i="12"/>
  <c r="B477"/>
  <c r="C476"/>
  <c r="E476" s="1"/>
  <c r="D476" i="1"/>
  <c r="B477"/>
  <c r="C476"/>
  <c r="E476" s="1"/>
  <c r="C476" i="6"/>
  <c r="E476" s="1"/>
  <c r="B477"/>
  <c r="D477" s="1"/>
  <c r="B481" i="15"/>
  <c r="D481" s="1"/>
  <c r="C480"/>
  <c r="E480" s="1"/>
  <c r="B477" i="5"/>
  <c r="D477" s="1"/>
  <c r="C476"/>
  <c r="E476" s="1"/>
  <c r="B478" i="13"/>
  <c r="B478" i="10"/>
  <c r="D478" s="1"/>
  <c r="C477"/>
  <c r="E477" s="1"/>
  <c r="B478" i="9"/>
  <c r="D478" s="1"/>
  <c r="C477"/>
  <c r="E477" s="1"/>
  <c r="B479" i="8"/>
  <c r="D479" s="1"/>
  <c r="C478"/>
  <c r="E478" s="1"/>
  <c r="D478" i="7" l="1"/>
  <c r="C478"/>
  <c r="E478" s="1"/>
  <c r="B479"/>
  <c r="D477" i="11"/>
  <c r="B478"/>
  <c r="C477"/>
  <c r="E477" s="1"/>
  <c r="D477" i="4"/>
  <c r="B478"/>
  <c r="C477"/>
  <c r="E477" s="1"/>
  <c r="C478" i="13"/>
  <c r="E478" s="1"/>
  <c r="D478"/>
  <c r="D477" i="12"/>
  <c r="B478"/>
  <c r="C477"/>
  <c r="E477" s="1"/>
  <c r="D477" i="1"/>
  <c r="B478"/>
  <c r="C477"/>
  <c r="E477" s="1"/>
  <c r="C477" i="6"/>
  <c r="E477" s="1"/>
  <c r="B478"/>
  <c r="D478" s="1"/>
  <c r="B482" i="15"/>
  <c r="D482" s="1"/>
  <c r="C481"/>
  <c r="E481" s="1"/>
  <c r="B478" i="5"/>
  <c r="D478" s="1"/>
  <c r="C477"/>
  <c r="E477" s="1"/>
  <c r="B479" i="13"/>
  <c r="B479" i="10"/>
  <c r="D479" s="1"/>
  <c r="C478"/>
  <c r="E478" s="1"/>
  <c r="B479" i="9"/>
  <c r="D479" s="1"/>
  <c r="C478"/>
  <c r="E478" s="1"/>
  <c r="B480" i="8"/>
  <c r="D480" s="1"/>
  <c r="C479"/>
  <c r="E479" s="1"/>
  <c r="D479" i="7" l="1"/>
  <c r="B480"/>
  <c r="C479"/>
  <c r="E479" s="1"/>
  <c r="D478" i="11"/>
  <c r="B479"/>
  <c r="C478"/>
  <c r="E478" s="1"/>
  <c r="D478" i="4"/>
  <c r="B479"/>
  <c r="C478"/>
  <c r="E478" s="1"/>
  <c r="C479" i="13"/>
  <c r="E479" s="1"/>
  <c r="D479"/>
  <c r="D478" i="12"/>
  <c r="B479"/>
  <c r="C478"/>
  <c r="E478" s="1"/>
  <c r="D478" i="1"/>
  <c r="B479"/>
  <c r="C478"/>
  <c r="E478" s="1"/>
  <c r="C478" i="6"/>
  <c r="E478" s="1"/>
  <c r="B479"/>
  <c r="D479" s="1"/>
  <c r="B483" i="15"/>
  <c r="D483" s="1"/>
  <c r="C482"/>
  <c r="E482" s="1"/>
  <c r="B479" i="5"/>
  <c r="D479" s="1"/>
  <c r="C478"/>
  <c r="E478" s="1"/>
  <c r="B480" i="13"/>
  <c r="B480" i="10"/>
  <c r="D480" s="1"/>
  <c r="C479"/>
  <c r="E479" s="1"/>
  <c r="B480" i="9"/>
  <c r="D480" s="1"/>
  <c r="C479"/>
  <c r="E479" s="1"/>
  <c r="B481" i="8"/>
  <c r="D481" s="1"/>
  <c r="C480"/>
  <c r="E480" s="1"/>
  <c r="D480" i="7" l="1"/>
  <c r="B481"/>
  <c r="C480"/>
  <c r="E480" s="1"/>
  <c r="D479" i="11"/>
  <c r="B480"/>
  <c r="C479"/>
  <c r="E479" s="1"/>
  <c r="D479" i="4"/>
  <c r="B480"/>
  <c r="C479"/>
  <c r="E479" s="1"/>
  <c r="C480" i="13"/>
  <c r="E480" s="1"/>
  <c r="D480"/>
  <c r="D479" i="12"/>
  <c r="B480"/>
  <c r="C479"/>
  <c r="E479" s="1"/>
  <c r="D479" i="1"/>
  <c r="B480"/>
  <c r="C479"/>
  <c r="E479" s="1"/>
  <c r="B480" i="6"/>
  <c r="D480" s="1"/>
  <c r="C479"/>
  <c r="E479" s="1"/>
  <c r="B484" i="15"/>
  <c r="D484" s="1"/>
  <c r="C483"/>
  <c r="E483" s="1"/>
  <c r="B480" i="5"/>
  <c r="D480" s="1"/>
  <c r="C479"/>
  <c r="E479" s="1"/>
  <c r="B481" i="13"/>
  <c r="B481" i="10"/>
  <c r="D481" s="1"/>
  <c r="C480"/>
  <c r="E480" s="1"/>
  <c r="B481" i="9"/>
  <c r="D481" s="1"/>
  <c r="C480"/>
  <c r="E480" s="1"/>
  <c r="B482" i="8"/>
  <c r="D482" s="1"/>
  <c r="C481"/>
  <c r="E481" s="1"/>
  <c r="D481" i="7" l="1"/>
  <c r="C481"/>
  <c r="E481" s="1"/>
  <c r="B482"/>
  <c r="D480" i="11"/>
  <c r="B481"/>
  <c r="C480"/>
  <c r="E480" s="1"/>
  <c r="D480" i="4"/>
  <c r="B481"/>
  <c r="C480"/>
  <c r="E480" s="1"/>
  <c r="C481" i="13"/>
  <c r="E481" s="1"/>
  <c r="D481"/>
  <c r="D480" i="12"/>
  <c r="B481"/>
  <c r="C480"/>
  <c r="E480" s="1"/>
  <c r="D480" i="1"/>
  <c r="B481"/>
  <c r="C480"/>
  <c r="E480" s="1"/>
  <c r="C480" i="6"/>
  <c r="E480" s="1"/>
  <c r="B481"/>
  <c r="D481" s="1"/>
  <c r="B485" i="15"/>
  <c r="D485" s="1"/>
  <c r="C484"/>
  <c r="E484" s="1"/>
  <c r="B481" i="5"/>
  <c r="D481" s="1"/>
  <c r="C480"/>
  <c r="E480" s="1"/>
  <c r="B482" i="13"/>
  <c r="B482" i="10"/>
  <c r="D482" s="1"/>
  <c r="C481"/>
  <c r="E481" s="1"/>
  <c r="B482" i="9"/>
  <c r="D482" s="1"/>
  <c r="C481"/>
  <c r="E481" s="1"/>
  <c r="B483" i="8"/>
  <c r="D483" s="1"/>
  <c r="C482"/>
  <c r="E482" s="1"/>
  <c r="D482" i="7" l="1"/>
  <c r="B483"/>
  <c r="C482"/>
  <c r="E482" s="1"/>
  <c r="D481" i="11"/>
  <c r="B482"/>
  <c r="C481"/>
  <c r="E481" s="1"/>
  <c r="D481" i="4"/>
  <c r="B482"/>
  <c r="C481"/>
  <c r="E481" s="1"/>
  <c r="C482" i="13"/>
  <c r="E482" s="1"/>
  <c r="D482"/>
  <c r="D481" i="12"/>
  <c r="B482"/>
  <c r="C481"/>
  <c r="E481" s="1"/>
  <c r="D481" i="1"/>
  <c r="B482"/>
  <c r="C481"/>
  <c r="E481" s="1"/>
  <c r="B482" i="6"/>
  <c r="D482" s="1"/>
  <c r="C481"/>
  <c r="E481" s="1"/>
  <c r="B486" i="15"/>
  <c r="D486" s="1"/>
  <c r="C485"/>
  <c r="E485" s="1"/>
  <c r="C481" i="5"/>
  <c r="E481" s="1"/>
  <c r="B482"/>
  <c r="D482" s="1"/>
  <c r="B483" i="13"/>
  <c r="B483" i="10"/>
  <c r="D483" s="1"/>
  <c r="C482"/>
  <c r="E482" s="1"/>
  <c r="B483" i="9"/>
  <c r="D483" s="1"/>
  <c r="C482"/>
  <c r="E482" s="1"/>
  <c r="B484" i="8"/>
  <c r="D484" s="1"/>
  <c r="C483"/>
  <c r="E483" s="1"/>
  <c r="D483" i="7" l="1"/>
  <c r="B484"/>
  <c r="C483"/>
  <c r="E483" s="1"/>
  <c r="D482" i="11"/>
  <c r="B483"/>
  <c r="C482"/>
  <c r="E482" s="1"/>
  <c r="D482" i="4"/>
  <c r="B483"/>
  <c r="C482"/>
  <c r="E482" s="1"/>
  <c r="C483" i="13"/>
  <c r="E483" s="1"/>
  <c r="D483"/>
  <c r="D482" i="12"/>
  <c r="B483"/>
  <c r="C482"/>
  <c r="E482" s="1"/>
  <c r="D482" i="1"/>
  <c r="B483"/>
  <c r="C482"/>
  <c r="E482" s="1"/>
  <c r="C482" i="6"/>
  <c r="E482" s="1"/>
  <c r="B483"/>
  <c r="D483" s="1"/>
  <c r="B487" i="15"/>
  <c r="D487" s="1"/>
  <c r="C486"/>
  <c r="E486" s="1"/>
  <c r="B483" i="5"/>
  <c r="D483" s="1"/>
  <c r="C482"/>
  <c r="E482" s="1"/>
  <c r="B484" i="13"/>
  <c r="B484" i="10"/>
  <c r="D484" s="1"/>
  <c r="C483"/>
  <c r="E483" s="1"/>
  <c r="B484" i="9"/>
  <c r="D484" s="1"/>
  <c r="C483"/>
  <c r="E483" s="1"/>
  <c r="B485" i="8"/>
  <c r="D485" s="1"/>
  <c r="C484"/>
  <c r="E484" s="1"/>
  <c r="D484" i="7" l="1"/>
  <c r="C484"/>
  <c r="E484" s="1"/>
  <c r="B485"/>
  <c r="D483" i="11"/>
  <c r="B484"/>
  <c r="C483"/>
  <c r="E483" s="1"/>
  <c r="D483" i="4"/>
  <c r="B484"/>
  <c r="C483"/>
  <c r="E483" s="1"/>
  <c r="C484" i="13"/>
  <c r="E484" s="1"/>
  <c r="D484"/>
  <c r="D483" i="12"/>
  <c r="B484"/>
  <c r="C483"/>
  <c r="E483" s="1"/>
  <c r="D483" i="1"/>
  <c r="B484"/>
  <c r="C483"/>
  <c r="E483" s="1"/>
  <c r="B484" i="6"/>
  <c r="D484" s="1"/>
  <c r="C483"/>
  <c r="E483" s="1"/>
  <c r="B488" i="15"/>
  <c r="D488" s="1"/>
  <c r="C487"/>
  <c r="E487" s="1"/>
  <c r="B484" i="5"/>
  <c r="D484" s="1"/>
  <c r="C483"/>
  <c r="E483" s="1"/>
  <c r="B485" i="13"/>
  <c r="B485" i="10"/>
  <c r="D485" s="1"/>
  <c r="C484"/>
  <c r="E484" s="1"/>
  <c r="B485" i="9"/>
  <c r="D485" s="1"/>
  <c r="C484"/>
  <c r="E484" s="1"/>
  <c r="B486" i="8"/>
  <c r="D486" s="1"/>
  <c r="C485"/>
  <c r="E485" s="1"/>
  <c r="D485" i="7" l="1"/>
  <c r="B486"/>
  <c r="C485"/>
  <c r="E485" s="1"/>
  <c r="D484" i="11"/>
  <c r="B485"/>
  <c r="C484"/>
  <c r="E484" s="1"/>
  <c r="D484" i="4"/>
  <c r="B485"/>
  <c r="C484"/>
  <c r="E484" s="1"/>
  <c r="C485" i="13"/>
  <c r="E485" s="1"/>
  <c r="D485"/>
  <c r="D484" i="12"/>
  <c r="B485"/>
  <c r="C484"/>
  <c r="E484" s="1"/>
  <c r="D484" i="1"/>
  <c r="B485"/>
  <c r="C484"/>
  <c r="E484" s="1"/>
  <c r="C484" i="6"/>
  <c r="E484" s="1"/>
  <c r="B485"/>
  <c r="D485" s="1"/>
  <c r="B489" i="15"/>
  <c r="D489" s="1"/>
  <c r="C488"/>
  <c r="E488" s="1"/>
  <c r="B485" i="5"/>
  <c r="D485" s="1"/>
  <c r="C484"/>
  <c r="E484" s="1"/>
  <c r="B486" i="13"/>
  <c r="B486" i="10"/>
  <c r="D486" s="1"/>
  <c r="C485"/>
  <c r="E485" s="1"/>
  <c r="B486" i="9"/>
  <c r="D486" s="1"/>
  <c r="C485"/>
  <c r="E485" s="1"/>
  <c r="B487" i="8"/>
  <c r="D487" s="1"/>
  <c r="C486"/>
  <c r="E486" s="1"/>
  <c r="D486" i="7" l="1"/>
  <c r="B487"/>
  <c r="C486"/>
  <c r="E486" s="1"/>
  <c r="D485" i="11"/>
  <c r="B486"/>
  <c r="C485"/>
  <c r="E485" s="1"/>
  <c r="D485" i="4"/>
  <c r="B486"/>
  <c r="C485"/>
  <c r="E485" s="1"/>
  <c r="C486" i="13"/>
  <c r="E486" s="1"/>
  <c r="D486"/>
  <c r="D485" i="12"/>
  <c r="B486"/>
  <c r="C485"/>
  <c r="E485" s="1"/>
  <c r="D485" i="1"/>
  <c r="B486"/>
  <c r="C485"/>
  <c r="E485" s="1"/>
  <c r="B486" i="6"/>
  <c r="D486" s="1"/>
  <c r="C485"/>
  <c r="E485" s="1"/>
  <c r="B490" i="15"/>
  <c r="D490" s="1"/>
  <c r="C489"/>
  <c r="E489" s="1"/>
  <c r="B486" i="5"/>
  <c r="D486" s="1"/>
  <c r="C485"/>
  <c r="E485" s="1"/>
  <c r="B487" i="13"/>
  <c r="B487" i="10"/>
  <c r="D487" s="1"/>
  <c r="C486"/>
  <c r="E486" s="1"/>
  <c r="B487" i="9"/>
  <c r="D487" s="1"/>
  <c r="C486"/>
  <c r="E486" s="1"/>
  <c r="B488" i="8"/>
  <c r="D488" s="1"/>
  <c r="C487"/>
  <c r="E487" s="1"/>
  <c r="D487" i="7" l="1"/>
  <c r="C487"/>
  <c r="E487" s="1"/>
  <c r="B488"/>
  <c r="D486" i="11"/>
  <c r="B487"/>
  <c r="C486"/>
  <c r="E486" s="1"/>
  <c r="D486" i="4"/>
  <c r="C486"/>
  <c r="E486" s="1"/>
  <c r="B487"/>
  <c r="C487" i="13"/>
  <c r="E487" s="1"/>
  <c r="D487"/>
  <c r="D486" i="12"/>
  <c r="C486"/>
  <c r="E486" s="1"/>
  <c r="B487"/>
  <c r="D486" i="1"/>
  <c r="B487"/>
  <c r="C486"/>
  <c r="E486" s="1"/>
  <c r="C486" i="6"/>
  <c r="E486" s="1"/>
  <c r="B487"/>
  <c r="D487" s="1"/>
  <c r="B491" i="15"/>
  <c r="D491" s="1"/>
  <c r="C490"/>
  <c r="E490" s="1"/>
  <c r="C486" i="5"/>
  <c r="E486" s="1"/>
  <c r="B487"/>
  <c r="D487" s="1"/>
  <c r="B488" i="13"/>
  <c r="B488" i="10"/>
  <c r="D488" s="1"/>
  <c r="C487"/>
  <c r="E487" s="1"/>
  <c r="B488" i="9"/>
  <c r="D488" s="1"/>
  <c r="C487"/>
  <c r="E487" s="1"/>
  <c r="B489" i="8"/>
  <c r="D489" s="1"/>
  <c r="C488"/>
  <c r="E488" s="1"/>
  <c r="D488" i="7" l="1"/>
  <c r="C488"/>
  <c r="E488" s="1"/>
  <c r="B489"/>
  <c r="D487" i="11"/>
  <c r="B488"/>
  <c r="C487"/>
  <c r="E487" s="1"/>
  <c r="D487" i="4"/>
  <c r="B488"/>
  <c r="C487"/>
  <c r="E487" s="1"/>
  <c r="C488" i="13"/>
  <c r="E488" s="1"/>
  <c r="D488"/>
  <c r="D487" i="12"/>
  <c r="B488"/>
  <c r="C487"/>
  <c r="E487" s="1"/>
  <c r="D487" i="1"/>
  <c r="B488"/>
  <c r="C487"/>
  <c r="E487" s="1"/>
  <c r="B488" i="6"/>
  <c r="D488" s="1"/>
  <c r="C487"/>
  <c r="E487" s="1"/>
  <c r="B492" i="15"/>
  <c r="D492" s="1"/>
  <c r="C491"/>
  <c r="E491" s="1"/>
  <c r="B488" i="5"/>
  <c r="D488" s="1"/>
  <c r="C487"/>
  <c r="E487" s="1"/>
  <c r="B489" i="13"/>
  <c r="B489" i="10"/>
  <c r="D489" s="1"/>
  <c r="C488"/>
  <c r="E488" s="1"/>
  <c r="B489" i="9"/>
  <c r="D489" s="1"/>
  <c r="C488"/>
  <c r="E488" s="1"/>
  <c r="B490" i="8"/>
  <c r="D490" s="1"/>
  <c r="C489"/>
  <c r="E489" s="1"/>
  <c r="D489" i="7" l="1"/>
  <c r="B490"/>
  <c r="C489"/>
  <c r="E489" s="1"/>
  <c r="D488" i="11"/>
  <c r="B489"/>
  <c r="C488"/>
  <c r="E488" s="1"/>
  <c r="D488" i="4"/>
  <c r="B489"/>
  <c r="C488"/>
  <c r="E488" s="1"/>
  <c r="C489" i="13"/>
  <c r="E489" s="1"/>
  <c r="D489"/>
  <c r="D488" i="12"/>
  <c r="B489"/>
  <c r="C488"/>
  <c r="E488" s="1"/>
  <c r="D488" i="1"/>
  <c r="B489"/>
  <c r="C488"/>
  <c r="E488" s="1"/>
  <c r="C488" i="6"/>
  <c r="E488" s="1"/>
  <c r="B489"/>
  <c r="D489" s="1"/>
  <c r="B493" i="15"/>
  <c r="D493" s="1"/>
  <c r="C492"/>
  <c r="E492" s="1"/>
  <c r="B489" i="5"/>
  <c r="D489" s="1"/>
  <c r="C488"/>
  <c r="E488" s="1"/>
  <c r="B490" i="13"/>
  <c r="B490" i="10"/>
  <c r="D490" s="1"/>
  <c r="C489"/>
  <c r="E489" s="1"/>
  <c r="B490" i="9"/>
  <c r="D490" s="1"/>
  <c r="C489"/>
  <c r="E489" s="1"/>
  <c r="B491" i="8"/>
  <c r="D491" s="1"/>
  <c r="C490"/>
  <c r="E490" s="1"/>
  <c r="D490" i="7" l="1"/>
  <c r="C490"/>
  <c r="E490" s="1"/>
  <c r="B491"/>
  <c r="D489" i="11"/>
  <c r="B490"/>
  <c r="C489"/>
  <c r="E489" s="1"/>
  <c r="D489" i="4"/>
  <c r="C489"/>
  <c r="E489" s="1"/>
  <c r="B490"/>
  <c r="C490" i="13"/>
  <c r="E490" s="1"/>
  <c r="D490"/>
  <c r="D489" i="12"/>
  <c r="B490"/>
  <c r="C489"/>
  <c r="E489" s="1"/>
  <c r="D489" i="1"/>
  <c r="B490"/>
  <c r="C489"/>
  <c r="E489" s="1"/>
  <c r="B490" i="6"/>
  <c r="D490" s="1"/>
  <c r="C489"/>
  <c r="E489" s="1"/>
  <c r="B494" i="15"/>
  <c r="D494" s="1"/>
  <c r="C493"/>
  <c r="E493" s="1"/>
  <c r="B490" i="5"/>
  <c r="D490" s="1"/>
  <c r="C489"/>
  <c r="E489" s="1"/>
  <c r="B491" i="13"/>
  <c r="B491" i="10"/>
  <c r="D491" s="1"/>
  <c r="C490"/>
  <c r="E490" s="1"/>
  <c r="B491" i="9"/>
  <c r="D491" s="1"/>
  <c r="C490"/>
  <c r="E490" s="1"/>
  <c r="B492" i="8"/>
  <c r="D492" s="1"/>
  <c r="C491"/>
  <c r="E491" s="1"/>
  <c r="D491" i="7" l="1"/>
  <c r="B492"/>
  <c r="C491"/>
  <c r="E491" s="1"/>
  <c r="D490" i="11"/>
  <c r="B491"/>
  <c r="C490"/>
  <c r="E490" s="1"/>
  <c r="D490" i="4"/>
  <c r="B491"/>
  <c r="C490"/>
  <c r="E490" s="1"/>
  <c r="C491" i="13"/>
  <c r="E491" s="1"/>
  <c r="D491"/>
  <c r="D490" i="12"/>
  <c r="B491"/>
  <c r="C490"/>
  <c r="E490" s="1"/>
  <c r="D490" i="1"/>
  <c r="B491"/>
  <c r="C490"/>
  <c r="E490" s="1"/>
  <c r="C490" i="6"/>
  <c r="E490" s="1"/>
  <c r="B491"/>
  <c r="D491" s="1"/>
  <c r="B495" i="15"/>
  <c r="D495" s="1"/>
  <c r="C494"/>
  <c r="E494" s="1"/>
  <c r="B491" i="5"/>
  <c r="D491" s="1"/>
  <c r="C490"/>
  <c r="E490" s="1"/>
  <c r="B492" i="13"/>
  <c r="B492" i="10"/>
  <c r="D492" s="1"/>
  <c r="C491"/>
  <c r="E491" s="1"/>
  <c r="B492" i="9"/>
  <c r="D492" s="1"/>
  <c r="C491"/>
  <c r="E491" s="1"/>
  <c r="B493" i="8"/>
  <c r="D493" s="1"/>
  <c r="C492"/>
  <c r="E492" s="1"/>
  <c r="D492" i="7" l="1"/>
  <c r="B493"/>
  <c r="C492"/>
  <c r="E492" s="1"/>
  <c r="D491" i="11"/>
  <c r="B492"/>
  <c r="C491"/>
  <c r="E491" s="1"/>
  <c r="D491" i="4"/>
  <c r="B492"/>
  <c r="C491"/>
  <c r="E491" s="1"/>
  <c r="C492" i="13"/>
  <c r="E492" s="1"/>
  <c r="D492"/>
  <c r="D491" i="12"/>
  <c r="B492"/>
  <c r="C491"/>
  <c r="E491" s="1"/>
  <c r="D491" i="1"/>
  <c r="B492"/>
  <c r="C491"/>
  <c r="E491" s="1"/>
  <c r="B492" i="6"/>
  <c r="D492" s="1"/>
  <c r="C491"/>
  <c r="E491" s="1"/>
  <c r="B496" i="15"/>
  <c r="D496" s="1"/>
  <c r="C495"/>
  <c r="E495" s="1"/>
  <c r="B492" i="5"/>
  <c r="D492" s="1"/>
  <c r="C491"/>
  <c r="E491" s="1"/>
  <c r="B493" i="13"/>
  <c r="B493" i="10"/>
  <c r="D493" s="1"/>
  <c r="C492"/>
  <c r="E492" s="1"/>
  <c r="B493" i="9"/>
  <c r="D493" s="1"/>
  <c r="C492"/>
  <c r="E492" s="1"/>
  <c r="B494" i="8"/>
  <c r="D494" s="1"/>
  <c r="C493"/>
  <c r="E493" s="1"/>
  <c r="D493" i="7" l="1"/>
  <c r="C493"/>
  <c r="E493" s="1"/>
  <c r="B494"/>
  <c r="D492" i="11"/>
  <c r="B493"/>
  <c r="C492"/>
  <c r="E492" s="1"/>
  <c r="D492" i="4"/>
  <c r="B493"/>
  <c r="C492"/>
  <c r="E492" s="1"/>
  <c r="C493" i="13"/>
  <c r="E493" s="1"/>
  <c r="D493"/>
  <c r="D492" i="12"/>
  <c r="C492"/>
  <c r="E492" s="1"/>
  <c r="B493"/>
  <c r="D492" i="1"/>
  <c r="B493"/>
  <c r="C492"/>
  <c r="E492" s="1"/>
  <c r="C492" i="6"/>
  <c r="E492" s="1"/>
  <c r="B493"/>
  <c r="D493" s="1"/>
  <c r="B497" i="15"/>
  <c r="D497" s="1"/>
  <c r="C496"/>
  <c r="E496" s="1"/>
  <c r="B493" i="5"/>
  <c r="D493" s="1"/>
  <c r="C492"/>
  <c r="E492" s="1"/>
  <c r="B494" i="13"/>
  <c r="B494" i="10"/>
  <c r="D494" s="1"/>
  <c r="C493"/>
  <c r="E493" s="1"/>
  <c r="B494" i="9"/>
  <c r="D494" s="1"/>
  <c r="C493"/>
  <c r="E493" s="1"/>
  <c r="B495" i="8"/>
  <c r="D495" s="1"/>
  <c r="C494"/>
  <c r="E494" s="1"/>
  <c r="D494" i="7" l="1"/>
  <c r="B495"/>
  <c r="C494"/>
  <c r="E494" s="1"/>
  <c r="D493" i="11"/>
  <c r="B494"/>
  <c r="C493"/>
  <c r="E493" s="1"/>
  <c r="D493" i="4"/>
  <c r="B494"/>
  <c r="C493"/>
  <c r="E493" s="1"/>
  <c r="C494" i="13"/>
  <c r="E494" s="1"/>
  <c r="D494"/>
  <c r="D493" i="12"/>
  <c r="C493"/>
  <c r="E493" s="1"/>
  <c r="B494"/>
  <c r="D493" i="1"/>
  <c r="B494"/>
  <c r="C493"/>
  <c r="E493" s="1"/>
  <c r="B494" i="6"/>
  <c r="D494" s="1"/>
  <c r="C493"/>
  <c r="E493" s="1"/>
  <c r="B498" i="15"/>
  <c r="D498" s="1"/>
  <c r="C497"/>
  <c r="E497" s="1"/>
  <c r="B494" i="5"/>
  <c r="D494" s="1"/>
  <c r="C493"/>
  <c r="E493" s="1"/>
  <c r="B495" i="13"/>
  <c r="B495" i="10"/>
  <c r="D495" s="1"/>
  <c r="C494"/>
  <c r="E494" s="1"/>
  <c r="B495" i="9"/>
  <c r="D495" s="1"/>
  <c r="C494"/>
  <c r="E494" s="1"/>
  <c r="B496" i="8"/>
  <c r="D496" s="1"/>
  <c r="C495"/>
  <c r="E495" s="1"/>
  <c r="D495" i="7" l="1"/>
  <c r="B496"/>
  <c r="C495"/>
  <c r="E495" s="1"/>
  <c r="D494" i="11"/>
  <c r="B495"/>
  <c r="C494"/>
  <c r="E494" s="1"/>
  <c r="D494" i="4"/>
  <c r="B495"/>
  <c r="C494"/>
  <c r="E494" s="1"/>
  <c r="C495" i="13"/>
  <c r="E495" s="1"/>
  <c r="D495"/>
  <c r="D494" i="12"/>
  <c r="C494"/>
  <c r="E494" s="1"/>
  <c r="B495"/>
  <c r="D494" i="1"/>
  <c r="B495"/>
  <c r="C494"/>
  <c r="E494" s="1"/>
  <c r="C494" i="6"/>
  <c r="E494" s="1"/>
  <c r="B495"/>
  <c r="D495" s="1"/>
  <c r="B499" i="15"/>
  <c r="D499" s="1"/>
  <c r="C498"/>
  <c r="E498" s="1"/>
  <c r="B495" i="5"/>
  <c r="D495" s="1"/>
  <c r="C494"/>
  <c r="E494" s="1"/>
  <c r="B496" i="13"/>
  <c r="B496" i="10"/>
  <c r="D496" s="1"/>
  <c r="C495"/>
  <c r="E495" s="1"/>
  <c r="B496" i="9"/>
  <c r="D496" s="1"/>
  <c r="C495"/>
  <c r="E495" s="1"/>
  <c r="B497" i="8"/>
  <c r="D497" s="1"/>
  <c r="C496"/>
  <c r="E496" s="1"/>
  <c r="D496" i="7" l="1"/>
  <c r="B497"/>
  <c r="C496"/>
  <c r="E496" s="1"/>
  <c r="D495" i="11"/>
  <c r="B496"/>
  <c r="C495"/>
  <c r="E495" s="1"/>
  <c r="D495" i="4"/>
  <c r="B496"/>
  <c r="C495"/>
  <c r="E495" s="1"/>
  <c r="C496" i="13"/>
  <c r="E496" s="1"/>
  <c r="D496"/>
  <c r="D495" i="12"/>
  <c r="B496"/>
  <c r="C495"/>
  <c r="E495" s="1"/>
  <c r="D495" i="1"/>
  <c r="B496"/>
  <c r="C495"/>
  <c r="E495" s="1"/>
  <c r="B496" i="6"/>
  <c r="D496" s="1"/>
  <c r="C495"/>
  <c r="E495" s="1"/>
  <c r="B500" i="15"/>
  <c r="D500" s="1"/>
  <c r="C499"/>
  <c r="E499" s="1"/>
  <c r="B496" i="5"/>
  <c r="D496" s="1"/>
  <c r="C495"/>
  <c r="E495" s="1"/>
  <c r="B497" i="13"/>
  <c r="B497" i="10"/>
  <c r="D497" s="1"/>
  <c r="C496"/>
  <c r="E496" s="1"/>
  <c r="B497" i="9"/>
  <c r="D497" s="1"/>
  <c r="C496"/>
  <c r="E496" s="1"/>
  <c r="B498" i="8"/>
  <c r="D498" s="1"/>
  <c r="C497"/>
  <c r="E497" s="1"/>
  <c r="D497" i="7" l="1"/>
  <c r="B498"/>
  <c r="C497"/>
  <c r="E497" s="1"/>
  <c r="D496" i="11"/>
  <c r="B497"/>
  <c r="C496"/>
  <c r="E496" s="1"/>
  <c r="D496" i="4"/>
  <c r="B497"/>
  <c r="C496"/>
  <c r="E496" s="1"/>
  <c r="C497" i="13"/>
  <c r="E497" s="1"/>
  <c r="D497"/>
  <c r="D496" i="12"/>
  <c r="B497"/>
  <c r="C496"/>
  <c r="E496" s="1"/>
  <c r="D496" i="1"/>
  <c r="B497"/>
  <c r="C496"/>
  <c r="E496" s="1"/>
  <c r="C496" i="6"/>
  <c r="E496" s="1"/>
  <c r="B497"/>
  <c r="D497" s="1"/>
  <c r="B501" i="15"/>
  <c r="D501" s="1"/>
  <c r="C500"/>
  <c r="E500" s="1"/>
  <c r="B497" i="5"/>
  <c r="D497" s="1"/>
  <c r="C496"/>
  <c r="E496" s="1"/>
  <c r="B498" i="13"/>
  <c r="B498" i="10"/>
  <c r="D498" s="1"/>
  <c r="C497"/>
  <c r="E497" s="1"/>
  <c r="B498" i="9"/>
  <c r="D498" s="1"/>
  <c r="C497"/>
  <c r="E497" s="1"/>
  <c r="B499" i="8"/>
  <c r="D499" s="1"/>
  <c r="C498"/>
  <c r="E498" s="1"/>
  <c r="D498" i="7" l="1"/>
  <c r="C498"/>
  <c r="E498" s="1"/>
  <c r="B499"/>
  <c r="D497" i="11"/>
  <c r="B498"/>
  <c r="C497"/>
  <c r="E497" s="1"/>
  <c r="D497" i="4"/>
  <c r="B498"/>
  <c r="C497"/>
  <c r="E497" s="1"/>
  <c r="C498" i="13"/>
  <c r="E498" s="1"/>
  <c r="D498"/>
  <c r="D497" i="12"/>
  <c r="C497"/>
  <c r="E497" s="1"/>
  <c r="B498"/>
  <c r="D497" i="1"/>
  <c r="B498"/>
  <c r="C497"/>
  <c r="E497" s="1"/>
  <c r="B498" i="6"/>
  <c r="D498" s="1"/>
  <c r="C497"/>
  <c r="E497" s="1"/>
  <c r="B502" i="15"/>
  <c r="D502" s="1"/>
  <c r="C501"/>
  <c r="E501" s="1"/>
  <c r="B498" i="5"/>
  <c r="D498" s="1"/>
  <c r="C497"/>
  <c r="E497" s="1"/>
  <c r="B499" i="13"/>
  <c r="B499" i="10"/>
  <c r="D499" s="1"/>
  <c r="C498"/>
  <c r="E498" s="1"/>
  <c r="B499" i="9"/>
  <c r="D499" s="1"/>
  <c r="C498"/>
  <c r="E498" s="1"/>
  <c r="B500" i="8"/>
  <c r="D500" s="1"/>
  <c r="C499"/>
  <c r="E499" s="1"/>
  <c r="D499" i="7" l="1"/>
  <c r="B500"/>
  <c r="C499"/>
  <c r="E499" s="1"/>
  <c r="D498" i="11"/>
  <c r="B499"/>
  <c r="C498"/>
  <c r="E498" s="1"/>
  <c r="D498" i="4"/>
  <c r="C498"/>
  <c r="E498" s="1"/>
  <c r="B499"/>
  <c r="C499" i="13"/>
  <c r="E499" s="1"/>
  <c r="D499"/>
  <c r="D498" i="12"/>
  <c r="C498"/>
  <c r="E498" s="1"/>
  <c r="B499"/>
  <c r="D498" i="1"/>
  <c r="B499"/>
  <c r="C498"/>
  <c r="E498" s="1"/>
  <c r="C498" i="6"/>
  <c r="E498" s="1"/>
  <c r="B499"/>
  <c r="D499" s="1"/>
  <c r="B503" i="15"/>
  <c r="D503" s="1"/>
  <c r="C502"/>
  <c r="E502" s="1"/>
  <c r="B499" i="5"/>
  <c r="D499" s="1"/>
  <c r="C498"/>
  <c r="E498" s="1"/>
  <c r="B500" i="13"/>
  <c r="B500" i="10"/>
  <c r="D500" s="1"/>
  <c r="C499"/>
  <c r="E499" s="1"/>
  <c r="B500" i="9"/>
  <c r="D500" s="1"/>
  <c r="C499"/>
  <c r="E499" s="1"/>
  <c r="B501" i="8"/>
  <c r="D501" s="1"/>
  <c r="C500"/>
  <c r="E500" s="1"/>
  <c r="D500" i="7" l="1"/>
  <c r="B501"/>
  <c r="C500"/>
  <c r="E500" s="1"/>
  <c r="D499" i="11"/>
  <c r="B500"/>
  <c r="C499"/>
  <c r="E499" s="1"/>
  <c r="D499" i="4"/>
  <c r="B500"/>
  <c r="C499"/>
  <c r="E499" s="1"/>
  <c r="C500" i="13"/>
  <c r="E500" s="1"/>
  <c r="D500"/>
  <c r="D499" i="12"/>
  <c r="B500"/>
  <c r="C499"/>
  <c r="E499" s="1"/>
  <c r="D499" i="1"/>
  <c r="B500"/>
  <c r="C499"/>
  <c r="E499" s="1"/>
  <c r="B500" i="6"/>
  <c r="D500" s="1"/>
  <c r="C499"/>
  <c r="E499" s="1"/>
  <c r="B504" i="15"/>
  <c r="D504" s="1"/>
  <c r="C503"/>
  <c r="E503" s="1"/>
  <c r="B500" i="5"/>
  <c r="D500" s="1"/>
  <c r="C499"/>
  <c r="E499" s="1"/>
  <c r="B501" i="13"/>
  <c r="B501" i="10"/>
  <c r="D501" s="1"/>
  <c r="C500"/>
  <c r="E500" s="1"/>
  <c r="B501" i="9"/>
  <c r="D501" s="1"/>
  <c r="C500"/>
  <c r="E500" s="1"/>
  <c r="B502" i="8"/>
  <c r="D502" s="1"/>
  <c r="C501"/>
  <c r="E501" s="1"/>
  <c r="D501" i="7" l="1"/>
  <c r="B502"/>
  <c r="C501"/>
  <c r="E501" s="1"/>
  <c r="D500" i="11"/>
  <c r="B501"/>
  <c r="C500"/>
  <c r="E500" s="1"/>
  <c r="D500" i="4"/>
  <c r="B501"/>
  <c r="C500"/>
  <c r="E500" s="1"/>
  <c r="C501" i="13"/>
  <c r="E501" s="1"/>
  <c r="D501"/>
  <c r="D500" i="12"/>
  <c r="B501"/>
  <c r="C500"/>
  <c r="E500" s="1"/>
  <c r="D500" i="1"/>
  <c r="B501"/>
  <c r="C500"/>
  <c r="E500" s="1"/>
  <c r="C500" i="6"/>
  <c r="E500" s="1"/>
  <c r="B501"/>
  <c r="D501" s="1"/>
  <c r="B505" i="15"/>
  <c r="D505" s="1"/>
  <c r="C504"/>
  <c r="E504" s="1"/>
  <c r="B501" i="5"/>
  <c r="D501" s="1"/>
  <c r="C500"/>
  <c r="E500" s="1"/>
  <c r="B502" i="13"/>
  <c r="B502" i="10"/>
  <c r="D502" s="1"/>
  <c r="C501"/>
  <c r="E501" s="1"/>
  <c r="B502" i="9"/>
  <c r="D502" s="1"/>
  <c r="C501"/>
  <c r="E501" s="1"/>
  <c r="B503" i="8"/>
  <c r="D503" s="1"/>
  <c r="C502"/>
  <c r="E502" s="1"/>
  <c r="D502" i="7" l="1"/>
  <c r="C502"/>
  <c r="E502" s="1"/>
  <c r="B503"/>
  <c r="D501" i="11"/>
  <c r="B502"/>
  <c r="C501"/>
  <c r="E501" s="1"/>
  <c r="D501" i="4"/>
  <c r="B502"/>
  <c r="C501"/>
  <c r="E501" s="1"/>
  <c r="C502" i="13"/>
  <c r="E502" s="1"/>
  <c r="D502"/>
  <c r="D501" i="12"/>
  <c r="B502"/>
  <c r="C501"/>
  <c r="E501" s="1"/>
  <c r="D501" i="1"/>
  <c r="B502"/>
  <c r="C501"/>
  <c r="E501" s="1"/>
  <c r="B502" i="6"/>
  <c r="D502" s="1"/>
  <c r="C501"/>
  <c r="E501" s="1"/>
  <c r="B506" i="15"/>
  <c r="D506" s="1"/>
  <c r="C505"/>
  <c r="E505" s="1"/>
  <c r="B502" i="5"/>
  <c r="D502" s="1"/>
  <c r="C501"/>
  <c r="E501" s="1"/>
  <c r="B503" i="13"/>
  <c r="B503" i="10"/>
  <c r="D503" s="1"/>
  <c r="C502"/>
  <c r="E502" s="1"/>
  <c r="B503" i="9"/>
  <c r="D503" s="1"/>
  <c r="C502"/>
  <c r="E502" s="1"/>
  <c r="B504" i="8"/>
  <c r="D504" s="1"/>
  <c r="C503"/>
  <c r="E503" s="1"/>
  <c r="D503" i="7" l="1"/>
  <c r="B504"/>
  <c r="C503"/>
  <c r="E503" s="1"/>
  <c r="D502" i="11"/>
  <c r="B503"/>
  <c r="C502"/>
  <c r="E502" s="1"/>
  <c r="D502" i="4"/>
  <c r="B503"/>
  <c r="C502"/>
  <c r="E502" s="1"/>
  <c r="C503" i="13"/>
  <c r="E503" s="1"/>
  <c r="D503"/>
  <c r="D502" i="12"/>
  <c r="C502"/>
  <c r="E502" s="1"/>
  <c r="B503"/>
  <c r="D502" i="1"/>
  <c r="B503"/>
  <c r="C502"/>
  <c r="E502" s="1"/>
  <c r="C502" i="6"/>
  <c r="E502" s="1"/>
  <c r="B503"/>
  <c r="D503" s="1"/>
  <c r="B507" i="15"/>
  <c r="D507" s="1"/>
  <c r="C506"/>
  <c r="E506" s="1"/>
  <c r="B503" i="5"/>
  <c r="D503" s="1"/>
  <c r="C502"/>
  <c r="E502" s="1"/>
  <c r="B504" i="13"/>
  <c r="B504" i="10"/>
  <c r="D504" s="1"/>
  <c r="C503"/>
  <c r="E503" s="1"/>
  <c r="B504" i="9"/>
  <c r="D504" s="1"/>
  <c r="C503"/>
  <c r="E503" s="1"/>
  <c r="B505" i="8"/>
  <c r="D505" s="1"/>
  <c r="C504"/>
  <c r="E504" s="1"/>
  <c r="D504" i="7" l="1"/>
  <c r="B505"/>
  <c r="C504"/>
  <c r="E504" s="1"/>
  <c r="D503" i="11"/>
  <c r="B504"/>
  <c r="C503"/>
  <c r="E503" s="1"/>
  <c r="D503" i="4"/>
  <c r="C503"/>
  <c r="E503" s="1"/>
  <c r="B504"/>
  <c r="C504" i="13"/>
  <c r="E504" s="1"/>
  <c r="D504"/>
  <c r="D503" i="12"/>
  <c r="C503"/>
  <c r="E503" s="1"/>
  <c r="B504"/>
  <c r="D503" i="1"/>
  <c r="B504"/>
  <c r="C503"/>
  <c r="E503" s="1"/>
  <c r="B504" i="6"/>
  <c r="D504" s="1"/>
  <c r="C503"/>
  <c r="E503" s="1"/>
  <c r="B508" i="15"/>
  <c r="D508" s="1"/>
  <c r="C507"/>
  <c r="E507" s="1"/>
  <c r="B504" i="5"/>
  <c r="D504" s="1"/>
  <c r="C503"/>
  <c r="E503" s="1"/>
  <c r="B505" i="13"/>
  <c r="B505" i="10"/>
  <c r="D505" s="1"/>
  <c r="C504"/>
  <c r="E504" s="1"/>
  <c r="B505" i="9"/>
  <c r="D505" s="1"/>
  <c r="C504"/>
  <c r="E504" s="1"/>
  <c r="B506" i="8"/>
  <c r="D506" s="1"/>
  <c r="C505"/>
  <c r="E505" s="1"/>
  <c r="D505" i="7" l="1"/>
  <c r="B506"/>
  <c r="C505"/>
  <c r="E505" s="1"/>
  <c r="D504" i="11"/>
  <c r="B505"/>
  <c r="C504"/>
  <c r="E504" s="1"/>
  <c r="D504" i="4"/>
  <c r="C504"/>
  <c r="E504" s="1"/>
  <c r="B505"/>
  <c r="C505" i="13"/>
  <c r="E505" s="1"/>
  <c r="D505"/>
  <c r="D504" i="12"/>
  <c r="B505"/>
  <c r="C504"/>
  <c r="E504" s="1"/>
  <c r="D504" i="1"/>
  <c r="B505"/>
  <c r="C504"/>
  <c r="E504" s="1"/>
  <c r="C504" i="6"/>
  <c r="E504" s="1"/>
  <c r="B505"/>
  <c r="D505" s="1"/>
  <c r="B509" i="15"/>
  <c r="D509" s="1"/>
  <c r="C508"/>
  <c r="E508" s="1"/>
  <c r="B505" i="5"/>
  <c r="D505" s="1"/>
  <c r="C504"/>
  <c r="E504" s="1"/>
  <c r="B506" i="13"/>
  <c r="B506" i="10"/>
  <c r="D506" s="1"/>
  <c r="C505"/>
  <c r="E505" s="1"/>
  <c r="B506" i="9"/>
  <c r="D506" s="1"/>
  <c r="C505"/>
  <c r="E505" s="1"/>
  <c r="B507" i="8"/>
  <c r="D507" s="1"/>
  <c r="C506"/>
  <c r="E506" s="1"/>
  <c r="D506" i="7" l="1"/>
  <c r="B507"/>
  <c r="C506"/>
  <c r="E506" s="1"/>
  <c r="D505" i="11"/>
  <c r="B506"/>
  <c r="C505"/>
  <c r="E505" s="1"/>
  <c r="D505" i="4"/>
  <c r="B506"/>
  <c r="C505"/>
  <c r="E505" s="1"/>
  <c r="C506" i="13"/>
  <c r="E506" s="1"/>
  <c r="D506"/>
  <c r="D505" i="12"/>
  <c r="C505"/>
  <c r="E505" s="1"/>
  <c r="B506"/>
  <c r="D505" i="1"/>
  <c r="B506"/>
  <c r="C505"/>
  <c r="E505" s="1"/>
  <c r="B506" i="6"/>
  <c r="D506" s="1"/>
  <c r="C505"/>
  <c r="E505" s="1"/>
  <c r="B510" i="15"/>
  <c r="D510" s="1"/>
  <c r="C509"/>
  <c r="E509" s="1"/>
  <c r="B506" i="5"/>
  <c r="D506" s="1"/>
  <c r="C505"/>
  <c r="E505" s="1"/>
  <c r="B507" i="13"/>
  <c r="B507" i="10"/>
  <c r="D507" s="1"/>
  <c r="C506"/>
  <c r="E506" s="1"/>
  <c r="B507" i="9"/>
  <c r="D507" s="1"/>
  <c r="C506"/>
  <c r="E506" s="1"/>
  <c r="B508" i="8"/>
  <c r="D508" s="1"/>
  <c r="C507"/>
  <c r="E507" s="1"/>
  <c r="D507" i="7" l="1"/>
  <c r="C507"/>
  <c r="E507" s="1"/>
  <c r="B508"/>
  <c r="D506" i="11"/>
  <c r="B507"/>
  <c r="C506"/>
  <c r="E506" s="1"/>
  <c r="D506" i="4"/>
  <c r="B507"/>
  <c r="C506"/>
  <c r="E506" s="1"/>
  <c r="C507" i="13"/>
  <c r="E507" s="1"/>
  <c r="D507"/>
  <c r="D506" i="12"/>
  <c r="B507"/>
  <c r="C506"/>
  <c r="E506" s="1"/>
  <c r="D506" i="1"/>
  <c r="B507"/>
  <c r="C506"/>
  <c r="E506" s="1"/>
  <c r="C506" i="6"/>
  <c r="E506" s="1"/>
  <c r="B507"/>
  <c r="D507" s="1"/>
  <c r="B511" i="15"/>
  <c r="D511" s="1"/>
  <c r="C510"/>
  <c r="E510" s="1"/>
  <c r="B507" i="5"/>
  <c r="D507" s="1"/>
  <c r="C506"/>
  <c r="E506" s="1"/>
  <c r="B508" i="13"/>
  <c r="B508" i="10"/>
  <c r="D508" s="1"/>
  <c r="C507"/>
  <c r="E507" s="1"/>
  <c r="B508" i="9"/>
  <c r="D508" s="1"/>
  <c r="C507"/>
  <c r="E507" s="1"/>
  <c r="B509" i="8"/>
  <c r="D509" s="1"/>
  <c r="C508"/>
  <c r="E508" s="1"/>
  <c r="D508" i="7" l="1"/>
  <c r="C508"/>
  <c r="E508" s="1"/>
  <c r="B509"/>
  <c r="D507" i="11"/>
  <c r="B508"/>
  <c r="C507"/>
  <c r="E507" s="1"/>
  <c r="D507" i="4"/>
  <c r="B508"/>
  <c r="C507"/>
  <c r="E507" s="1"/>
  <c r="C508" i="13"/>
  <c r="E508" s="1"/>
  <c r="D508"/>
  <c r="D507" i="12"/>
  <c r="C507"/>
  <c r="E507" s="1"/>
  <c r="B508"/>
  <c r="D507" i="1"/>
  <c r="B508"/>
  <c r="C507"/>
  <c r="E507" s="1"/>
  <c r="B508" i="6"/>
  <c r="D508" s="1"/>
  <c r="C507"/>
  <c r="E507" s="1"/>
  <c r="B512" i="15"/>
  <c r="D512" s="1"/>
  <c r="C511"/>
  <c r="E511" s="1"/>
  <c r="B508" i="5"/>
  <c r="D508" s="1"/>
  <c r="C507"/>
  <c r="E507" s="1"/>
  <c r="B509" i="13"/>
  <c r="B509" i="10"/>
  <c r="D509" s="1"/>
  <c r="C508"/>
  <c r="E508" s="1"/>
  <c r="B509" i="9"/>
  <c r="D509" s="1"/>
  <c r="C508"/>
  <c r="E508" s="1"/>
  <c r="B510" i="8"/>
  <c r="D510" s="1"/>
  <c r="C509"/>
  <c r="E509" s="1"/>
  <c r="D509" i="7" l="1"/>
  <c r="B510"/>
  <c r="C509"/>
  <c r="E509" s="1"/>
  <c r="D508" i="11"/>
  <c r="B509"/>
  <c r="C508"/>
  <c r="E508" s="1"/>
  <c r="D508" i="4"/>
  <c r="B509"/>
  <c r="C508"/>
  <c r="E508" s="1"/>
  <c r="C509" i="13"/>
  <c r="E509" s="1"/>
  <c r="D509"/>
  <c r="D508" i="12"/>
  <c r="C508"/>
  <c r="E508" s="1"/>
  <c r="B509"/>
  <c r="D508" i="1"/>
  <c r="B509"/>
  <c r="C508"/>
  <c r="E508" s="1"/>
  <c r="C508" i="6"/>
  <c r="E508" s="1"/>
  <c r="B509"/>
  <c r="D509" s="1"/>
  <c r="B513" i="15"/>
  <c r="D513" s="1"/>
  <c r="C512"/>
  <c r="E512" s="1"/>
  <c r="B509" i="5"/>
  <c r="D509" s="1"/>
  <c r="C508"/>
  <c r="E508" s="1"/>
  <c r="B510" i="13"/>
  <c r="B510" i="10"/>
  <c r="D510" s="1"/>
  <c r="C509"/>
  <c r="E509" s="1"/>
  <c r="B510" i="9"/>
  <c r="D510" s="1"/>
  <c r="C509"/>
  <c r="E509" s="1"/>
  <c r="B511" i="8"/>
  <c r="D511" s="1"/>
  <c r="C510"/>
  <c r="E510" s="1"/>
  <c r="D510" i="7" l="1"/>
  <c r="B511"/>
  <c r="C510"/>
  <c r="E510" s="1"/>
  <c r="D509" i="11"/>
  <c r="B510"/>
  <c r="C509"/>
  <c r="E509" s="1"/>
  <c r="D509" i="4"/>
  <c r="B510"/>
  <c r="C509"/>
  <c r="E509" s="1"/>
  <c r="C510" i="13"/>
  <c r="E510" s="1"/>
  <c r="D510"/>
  <c r="D509" i="12"/>
  <c r="C509"/>
  <c r="E509" s="1"/>
  <c r="B510"/>
  <c r="D509" i="1"/>
  <c r="B510"/>
  <c r="C509"/>
  <c r="E509" s="1"/>
  <c r="B510" i="6"/>
  <c r="D510" s="1"/>
  <c r="C509"/>
  <c r="E509" s="1"/>
  <c r="B514" i="15"/>
  <c r="D514" s="1"/>
  <c r="C513"/>
  <c r="E513" s="1"/>
  <c r="B510" i="5"/>
  <c r="D510" s="1"/>
  <c r="C509"/>
  <c r="E509" s="1"/>
  <c r="B511" i="13"/>
  <c r="B511" i="10"/>
  <c r="D511" s="1"/>
  <c r="C510"/>
  <c r="E510" s="1"/>
  <c r="B511" i="9"/>
  <c r="D511" s="1"/>
  <c r="C510"/>
  <c r="E510" s="1"/>
  <c r="B512" i="8"/>
  <c r="D512" s="1"/>
  <c r="C511"/>
  <c r="E511" s="1"/>
  <c r="D511" i="7" l="1"/>
  <c r="B512"/>
  <c r="C511"/>
  <c r="E511" s="1"/>
  <c r="D510" i="11"/>
  <c r="B511"/>
  <c r="C510"/>
  <c r="E510" s="1"/>
  <c r="D510" i="4"/>
  <c r="B511"/>
  <c r="C510"/>
  <c r="E510" s="1"/>
  <c r="C511" i="13"/>
  <c r="E511" s="1"/>
  <c r="D511"/>
  <c r="D510" i="12"/>
  <c r="C510"/>
  <c r="E510" s="1"/>
  <c r="B511"/>
  <c r="D510" i="1"/>
  <c r="B511"/>
  <c r="C510"/>
  <c r="E510" s="1"/>
  <c r="C510" i="6"/>
  <c r="E510" s="1"/>
  <c r="B511"/>
  <c r="D511" s="1"/>
  <c r="B515" i="15"/>
  <c r="D515" s="1"/>
  <c r="C514"/>
  <c r="E514" s="1"/>
  <c r="C510" i="5"/>
  <c r="E510" s="1"/>
  <c r="B511"/>
  <c r="D511" s="1"/>
  <c r="B512" i="13"/>
  <c r="B512" i="10"/>
  <c r="D512" s="1"/>
  <c r="C511"/>
  <c r="E511" s="1"/>
  <c r="B512" i="9"/>
  <c r="D512" s="1"/>
  <c r="C511"/>
  <c r="E511" s="1"/>
  <c r="B513" i="8"/>
  <c r="D513" s="1"/>
  <c r="C512"/>
  <c r="E512" s="1"/>
  <c r="D512" i="7" l="1"/>
  <c r="B513"/>
  <c r="C512"/>
  <c r="E512" s="1"/>
  <c r="D511" i="11"/>
  <c r="B512"/>
  <c r="C511"/>
  <c r="E511" s="1"/>
  <c r="D511" i="4"/>
  <c r="B512"/>
  <c r="C511"/>
  <c r="E511" s="1"/>
  <c r="C512" i="13"/>
  <c r="E512" s="1"/>
  <c r="D512"/>
  <c r="D511" i="12"/>
  <c r="C511"/>
  <c r="E511" s="1"/>
  <c r="B512"/>
  <c r="D511" i="1"/>
  <c r="B512"/>
  <c r="C511"/>
  <c r="E511" s="1"/>
  <c r="B512" i="6"/>
  <c r="D512" s="1"/>
  <c r="C511"/>
  <c r="E511" s="1"/>
  <c r="B516" i="15"/>
  <c r="D516" s="1"/>
  <c r="C515"/>
  <c r="E515" s="1"/>
  <c r="C511" i="5"/>
  <c r="E511" s="1"/>
  <c r="B512"/>
  <c r="D512" s="1"/>
  <c r="B513" i="13"/>
  <c r="B513" i="10"/>
  <c r="D513" s="1"/>
  <c r="C512"/>
  <c r="E512" s="1"/>
  <c r="B513" i="9"/>
  <c r="D513" s="1"/>
  <c r="C512"/>
  <c r="E512" s="1"/>
  <c r="B514" i="8"/>
  <c r="D514" s="1"/>
  <c r="C513"/>
  <c r="E513" s="1"/>
  <c r="D513" i="7" l="1"/>
  <c r="B514"/>
  <c r="C513"/>
  <c r="E513" s="1"/>
  <c r="D512" i="11"/>
  <c r="B513"/>
  <c r="C512"/>
  <c r="E512" s="1"/>
  <c r="D512" i="4"/>
  <c r="B513"/>
  <c r="C512"/>
  <c r="E512" s="1"/>
  <c r="C513" i="13"/>
  <c r="E513" s="1"/>
  <c r="D513"/>
  <c r="D512" i="12"/>
  <c r="B513"/>
  <c r="C512"/>
  <c r="E512" s="1"/>
  <c r="D512" i="1"/>
  <c r="B513"/>
  <c r="C512"/>
  <c r="E512" s="1"/>
  <c r="B513" i="6"/>
  <c r="D513" s="1"/>
  <c r="C512"/>
  <c r="E512" s="1"/>
  <c r="B517" i="15"/>
  <c r="D517" s="1"/>
  <c r="C516"/>
  <c r="E516" s="1"/>
  <c r="B513" i="5"/>
  <c r="D513" s="1"/>
  <c r="C512"/>
  <c r="E512" s="1"/>
  <c r="B514" i="13"/>
  <c r="B514" i="10"/>
  <c r="D514" s="1"/>
  <c r="C513"/>
  <c r="E513" s="1"/>
  <c r="B514" i="9"/>
  <c r="D514" s="1"/>
  <c r="C513"/>
  <c r="E513" s="1"/>
  <c r="B515" i="8"/>
  <c r="D515" s="1"/>
  <c r="C514"/>
  <c r="E514" s="1"/>
  <c r="D514" i="7" l="1"/>
  <c r="B515"/>
  <c r="C514"/>
  <c r="E514" s="1"/>
  <c r="D513" i="11"/>
  <c r="B514"/>
  <c r="C513"/>
  <c r="E513" s="1"/>
  <c r="D513" i="4"/>
  <c r="B514"/>
  <c r="C513"/>
  <c r="E513" s="1"/>
  <c r="C514" i="13"/>
  <c r="E514" s="1"/>
  <c r="D514"/>
  <c r="D513" i="12"/>
  <c r="B514"/>
  <c r="C513"/>
  <c r="E513" s="1"/>
  <c r="D513" i="1"/>
  <c r="B514"/>
  <c r="C513"/>
  <c r="E513" s="1"/>
  <c r="B514" i="6"/>
  <c r="D514" s="1"/>
  <c r="C513"/>
  <c r="E513" s="1"/>
  <c r="B518" i="15"/>
  <c r="D518" s="1"/>
  <c r="C517"/>
  <c r="E517" s="1"/>
  <c r="B514" i="5"/>
  <c r="D514" s="1"/>
  <c r="C513"/>
  <c r="E513" s="1"/>
  <c r="B515" i="13"/>
  <c r="B515" i="10"/>
  <c r="D515" s="1"/>
  <c r="C514"/>
  <c r="E514" s="1"/>
  <c r="B515" i="9"/>
  <c r="D515" s="1"/>
  <c r="C514"/>
  <c r="E514" s="1"/>
  <c r="B516" i="8"/>
  <c r="D516" s="1"/>
  <c r="C515"/>
  <c r="E515" s="1"/>
  <c r="D515" i="7" l="1"/>
  <c r="C515"/>
  <c r="E515" s="1"/>
  <c r="B516"/>
  <c r="D514" i="11"/>
  <c r="B515"/>
  <c r="C514"/>
  <c r="E514" s="1"/>
  <c r="D514" i="4"/>
  <c r="C514"/>
  <c r="E514" s="1"/>
  <c r="B515"/>
  <c r="C515" i="13"/>
  <c r="E515" s="1"/>
  <c r="D515"/>
  <c r="D514" i="12"/>
  <c r="C514"/>
  <c r="E514" s="1"/>
  <c r="B515"/>
  <c r="D514" i="1"/>
  <c r="B515"/>
  <c r="C514"/>
  <c r="E514" s="1"/>
  <c r="C514" i="6"/>
  <c r="E514" s="1"/>
  <c r="B515"/>
  <c r="D515" s="1"/>
  <c r="B519" i="15"/>
  <c r="D519" s="1"/>
  <c r="C518"/>
  <c r="E518" s="1"/>
  <c r="C514" i="5"/>
  <c r="E514" s="1"/>
  <c r="B515"/>
  <c r="D515" s="1"/>
  <c r="B516" i="13"/>
  <c r="B516" i="10"/>
  <c r="D516" s="1"/>
  <c r="C515"/>
  <c r="E515" s="1"/>
  <c r="B516" i="9"/>
  <c r="D516" s="1"/>
  <c r="C515"/>
  <c r="E515" s="1"/>
  <c r="B517" i="8"/>
  <c r="D517" s="1"/>
  <c r="C516"/>
  <c r="E516" s="1"/>
  <c r="D516" i="7" l="1"/>
  <c r="C516"/>
  <c r="E516" s="1"/>
  <c r="B517"/>
  <c r="D515" i="11"/>
  <c r="B516"/>
  <c r="C515"/>
  <c r="E515" s="1"/>
  <c r="D515" i="4"/>
  <c r="B516"/>
  <c r="C515"/>
  <c r="E515" s="1"/>
  <c r="C516" i="13"/>
  <c r="E516" s="1"/>
  <c r="D516"/>
  <c r="D515" i="12"/>
  <c r="B516"/>
  <c r="C515"/>
  <c r="E515" s="1"/>
  <c r="D515" i="1"/>
  <c r="B516"/>
  <c r="C515"/>
  <c r="E515" s="1"/>
  <c r="B516" i="6"/>
  <c r="D516" s="1"/>
  <c r="C515"/>
  <c r="E515" s="1"/>
  <c r="C519" i="15"/>
  <c r="E519" s="1"/>
  <c r="B516" i="5"/>
  <c r="D516" s="1"/>
  <c r="C515"/>
  <c r="E515" s="1"/>
  <c r="B517" i="13"/>
  <c r="B517" i="10"/>
  <c r="D517" s="1"/>
  <c r="C516"/>
  <c r="E516" s="1"/>
  <c r="B517" i="9"/>
  <c r="D517" s="1"/>
  <c r="C516"/>
  <c r="E516" s="1"/>
  <c r="B518" i="8"/>
  <c r="D518" s="1"/>
  <c r="C517"/>
  <c r="E517" s="1"/>
  <c r="D517" i="7" l="1"/>
  <c r="B518"/>
  <c r="C517"/>
  <c r="E517" s="1"/>
  <c r="D516" i="11"/>
  <c r="B517"/>
  <c r="C516"/>
  <c r="E516" s="1"/>
  <c r="D516" i="4"/>
  <c r="B517"/>
  <c r="C516"/>
  <c r="E516" s="1"/>
  <c r="C517" i="13"/>
  <c r="E517" s="1"/>
  <c r="D517"/>
  <c r="D516" i="12"/>
  <c r="C516"/>
  <c r="E516" s="1"/>
  <c r="B517"/>
  <c r="D516" i="1"/>
  <c r="B517"/>
  <c r="C516"/>
  <c r="E516" s="1"/>
  <c r="B517" i="6"/>
  <c r="D517" s="1"/>
  <c r="C516"/>
  <c r="E516" s="1"/>
  <c r="B517" i="5"/>
  <c r="D517" s="1"/>
  <c r="C516"/>
  <c r="E516" s="1"/>
  <c r="B518" i="13"/>
  <c r="B518" i="10"/>
  <c r="D518" s="1"/>
  <c r="C517"/>
  <c r="E517" s="1"/>
  <c r="B518" i="9"/>
  <c r="D518" s="1"/>
  <c r="C517"/>
  <c r="E517" s="1"/>
  <c r="B519" i="8"/>
  <c r="D519" s="1"/>
  <c r="C518"/>
  <c r="E518" s="1"/>
  <c r="D518" i="7" l="1"/>
  <c r="B519"/>
  <c r="C518"/>
  <c r="E518" s="1"/>
  <c r="D517" i="11"/>
  <c r="B518"/>
  <c r="C517"/>
  <c r="E517" s="1"/>
  <c r="D517" i="4"/>
  <c r="B518"/>
  <c r="C517"/>
  <c r="E517" s="1"/>
  <c r="C518" i="13"/>
  <c r="E518" s="1"/>
  <c r="D518"/>
  <c r="D517" i="12"/>
  <c r="B518"/>
  <c r="C517"/>
  <c r="E517" s="1"/>
  <c r="D517" i="1"/>
  <c r="B518"/>
  <c r="C517"/>
  <c r="E517" s="1"/>
  <c r="B518" i="6"/>
  <c r="D518" s="1"/>
  <c r="C517"/>
  <c r="E517" s="1"/>
  <c r="B518" i="5"/>
  <c r="D518" s="1"/>
  <c r="C517"/>
  <c r="E517" s="1"/>
  <c r="B519" i="13"/>
  <c r="B519" i="10"/>
  <c r="D519" s="1"/>
  <c r="C518"/>
  <c r="E518" s="1"/>
  <c r="B519" i="9"/>
  <c r="D519" s="1"/>
  <c r="C518"/>
  <c r="E518" s="1"/>
  <c r="C519" i="8"/>
  <c r="E519" s="1"/>
  <c r="D519" i="7" l="1"/>
  <c r="C519"/>
  <c r="E519" s="1"/>
  <c r="D518" i="11"/>
  <c r="B519"/>
  <c r="C518"/>
  <c r="E518" s="1"/>
  <c r="D518" i="4"/>
  <c r="C518"/>
  <c r="E518" s="1"/>
  <c r="B519"/>
  <c r="C519" i="13"/>
  <c r="E519" s="1"/>
  <c r="D519"/>
  <c r="D518" i="12"/>
  <c r="B519"/>
  <c r="C518"/>
  <c r="E518" s="1"/>
  <c r="D518" i="1"/>
  <c r="B519"/>
  <c r="C518"/>
  <c r="E518" s="1"/>
  <c r="C518" i="6"/>
  <c r="E518" s="1"/>
  <c r="B519"/>
  <c r="D519" s="1"/>
  <c r="C518" i="5"/>
  <c r="E518" s="1"/>
  <c r="B519"/>
  <c r="D519" s="1"/>
  <c r="C519" i="10"/>
  <c r="E519" s="1"/>
  <c r="C519" i="9"/>
  <c r="E519" s="1"/>
  <c r="D519" i="11" l="1"/>
  <c r="C519"/>
  <c r="E519" s="1"/>
  <c r="D519" i="4"/>
  <c r="C519"/>
  <c r="E519" s="1"/>
  <c r="D519" i="12"/>
  <c r="C519"/>
  <c r="E519" s="1"/>
  <c r="D519" i="1"/>
  <c r="C519"/>
  <c r="E519" s="1"/>
  <c r="C519" i="6"/>
  <c r="E519" s="1"/>
  <c r="C519" i="5"/>
  <c r="E519" s="1"/>
</calcChain>
</file>

<file path=xl/sharedStrings.xml><?xml version="1.0" encoding="utf-8"?>
<sst xmlns="http://schemas.openxmlformats.org/spreadsheetml/2006/main" count="363" uniqueCount="29">
  <si>
    <t>m3</t>
  </si>
  <si>
    <t>-</t>
  </si>
  <si>
    <t>kg/s</t>
  </si>
  <si>
    <t>kg/s2</t>
  </si>
  <si>
    <t>[kg/sm3] b_1</t>
  </si>
  <si>
    <t>[kg/s2m3]b_2</t>
  </si>
  <si>
    <t>[s] t</t>
  </si>
  <si>
    <t>[1/s] a</t>
  </si>
  <si>
    <t>[kg/m3] c_0</t>
  </si>
  <si>
    <t>t [s]</t>
  </si>
  <si>
    <t>c [kg/m3]</t>
  </si>
  <si>
    <t>[kg/m3] C</t>
  </si>
  <si>
    <t>t [min]</t>
  </si>
  <si>
    <t>c [µg/m3]</t>
  </si>
  <si>
    <t>t_n</t>
  </si>
  <si>
    <t>This is free software: you can redistribute it and/or modify</t>
  </si>
  <si>
    <t>it under the terms of the GNU General Public License as published by</t>
  </si>
  <si>
    <t>the Free Software Foundation, License Version 3.</t>
  </si>
  <si>
    <t>The software is distributed in the hope that it will be useful,</t>
  </si>
  <si>
    <t>but WITHOUT ANY WARRANTY; without even the implied warranty of</t>
  </si>
  <si>
    <t>MERCHANTABILITY or FITNESS FOR A PARTICULAR PURPOSE.</t>
  </si>
  <si>
    <t>See the GNU General Public License for more details.</t>
  </si>
  <si>
    <t>http://www.gnu.org/licenses/gpl.html</t>
  </si>
  <si>
    <t>Dataset:</t>
  </si>
  <si>
    <t>Publication:</t>
  </si>
  <si>
    <t>Copyright © 2019</t>
  </si>
  <si>
    <t>https://doi.org/10.7910/DVN/O4HCUP</t>
  </si>
  <si>
    <t>Marcel Lakies</t>
  </si>
  <si>
    <t>https://nbn-resolving.org/urn:nbn:de:gbv:18302-aero2019-03-01.015</t>
  </si>
</sst>
</file>

<file path=xl/styles.xml><?xml version="1.0" encoding="utf-8"?>
<styleSheet xmlns="http://schemas.openxmlformats.org/spreadsheetml/2006/main">
  <fonts count="13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indexed="8"/>
      <name val="Arial Unicode MS"/>
      <family val="2"/>
    </font>
    <font>
      <u/>
      <sz val="11"/>
      <color indexed="12"/>
      <name val="Calibri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10"/>
      <color rgb="FF0000FF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5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</cellStyleXfs>
  <cellXfs count="31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0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0" borderId="0" xfId="0" applyAlignment="1">
      <alignment horizontal="right"/>
    </xf>
    <xf numFmtId="49" fontId="0" fillId="0" borderId="0" xfId="0" applyNumberFormat="1"/>
    <xf numFmtId="49" fontId="0" fillId="0" borderId="0" xfId="0" applyNumberFormat="1" applyAlignment="1">
      <alignment horizontal="center" vertical="center"/>
    </xf>
    <xf numFmtId="2" fontId="0" fillId="0" borderId="0" xfId="0" applyNumberFormat="1"/>
    <xf numFmtId="2" fontId="3" fillId="0" borderId="0" xfId="0" applyNumberFormat="1" applyFont="1" applyAlignment="1">
      <alignment wrapText="1"/>
    </xf>
    <xf numFmtId="2" fontId="0" fillId="0" borderId="0" xfId="0" applyNumberFormat="1" applyAlignment="1">
      <alignment vertical="center"/>
    </xf>
    <xf numFmtId="0" fontId="0" fillId="3" borderId="0" xfId="0" applyFill="1"/>
    <xf numFmtId="0" fontId="2" fillId="0" borderId="0" xfId="0" applyFont="1"/>
    <xf numFmtId="49" fontId="0" fillId="0" borderId="0" xfId="0" applyNumberFormat="1" applyAlignment="1">
      <alignment horizontal="right"/>
    </xf>
    <xf numFmtId="2" fontId="4" fillId="0" borderId="0" xfId="0" applyNumberFormat="1" applyFont="1" applyAlignment="1">
      <alignment wrapText="1"/>
    </xf>
    <xf numFmtId="2" fontId="1" fillId="0" borderId="0" xfId="0" applyNumberFormat="1" applyFont="1"/>
    <xf numFmtId="0" fontId="0" fillId="0" borderId="0" xfId="0" applyNumberFormat="1" applyAlignment="1">
      <alignment horizontal="center" vertical="center"/>
    </xf>
    <xf numFmtId="0" fontId="0" fillId="0" borderId="0" xfId="0" applyFont="1"/>
    <xf numFmtId="2" fontId="0" fillId="0" borderId="0" xfId="0" applyNumberFormat="1" applyFont="1"/>
    <xf numFmtId="0" fontId="0" fillId="0" borderId="0" xfId="0" applyNumberFormat="1" applyFont="1" applyAlignment="1">
      <alignment horizontal="center" vertical="center"/>
    </xf>
    <xf numFmtId="0" fontId="6" fillId="0" borderId="0" xfId="1" applyFont="1"/>
    <xf numFmtId="0" fontId="6" fillId="0" borderId="0" xfId="1" applyFont="1" applyFill="1"/>
    <xf numFmtId="0" fontId="7" fillId="0" borderId="0" xfId="1" applyFont="1"/>
    <xf numFmtId="0" fontId="8" fillId="0" borderId="0" xfId="1" applyFont="1" applyFill="1"/>
    <xf numFmtId="0" fontId="10" fillId="0" borderId="0" xfId="2" applyFont="1" applyFill="1" applyAlignment="1" applyProtection="1"/>
    <xf numFmtId="0" fontId="12" fillId="0" borderId="0" xfId="3" applyFont="1" applyAlignment="1" applyProtection="1"/>
  </cellXfs>
  <cellStyles count="4">
    <cellStyle name="Hyperlink" xfId="3" builtinId="8"/>
    <cellStyle name="Hyperlink 2" xfId="2"/>
    <cellStyle name="Standard" xfId="0" builtinId="0"/>
    <cellStyle name="Standard 2" xfId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'Basic Primary Scenario P0'!$D$39:$D$519</c:f>
              <c:numCache>
                <c:formatCode>0.00</c:formatCode>
                <c:ptCount val="481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</c:numCache>
            </c:numRef>
          </c:xVal>
          <c:yVal>
            <c:numRef>
              <c:f>'Basic Primary Scenario P0'!$E$39:$E$519</c:f>
              <c:numCache>
                <c:formatCode>General</c:formatCode>
                <c:ptCount val="481"/>
                <c:pt idx="0">
                  <c:v>0.10000000000000002</c:v>
                </c:pt>
                <c:pt idx="1">
                  <c:v>0.10093919010887721</c:v>
                </c:pt>
                <c:pt idx="2">
                  <c:v>0.10186272849254159</c:v>
                </c:pt>
                <c:pt idx="3">
                  <c:v>0.1027708759890278</c:v>
                </c:pt>
                <c:pt idx="4">
                  <c:v>0.10366388908947069</c:v>
                </c:pt>
                <c:pt idx="5">
                  <c:v>0.10454202001054708</c:v>
                </c:pt>
                <c:pt idx="6">
                  <c:v>0.10540551676571004</c:v>
                </c:pt>
                <c:pt idx="7">
                  <c:v>0.10625462323523624</c:v>
                </c:pt>
                <c:pt idx="8">
                  <c:v>0.10708957923510583</c:v>
                </c:pt>
                <c:pt idx="9">
                  <c:v>0.10791062058473454</c:v>
                </c:pt>
                <c:pt idx="10">
                  <c:v>0.10871797917357681</c:v>
                </c:pt>
                <c:pt idx="11">
                  <c:v>0.10951188302661925</c:v>
                </c:pt>
                <c:pt idx="12">
                  <c:v>0.11029255636878241</c:v>
                </c:pt>
                <c:pt idx="13">
                  <c:v>0.11106021968824943</c:v>
                </c:pt>
                <c:pt idx="14">
                  <c:v>0.11181508979873915</c:v>
                </c:pt>
                <c:pt idx="15">
                  <c:v>0.11255737990074172</c:v>
                </c:pt>
                <c:pt idx="16">
                  <c:v>0.11328729964173331</c:v>
                </c:pt>
                <c:pt idx="17">
                  <c:v>0.11400505517538775</c:v>
                </c:pt>
                <c:pt idx="18">
                  <c:v>0.11471084921980101</c:v>
                </c:pt>
                <c:pt idx="19">
                  <c:v>0.11540488111474576</c:v>
                </c:pt>
                <c:pt idx="20">
                  <c:v>0.11608734687797134</c:v>
                </c:pt>
                <c:pt idx="21">
                  <c:v>0.11675843926056591</c:v>
                </c:pt>
                <c:pt idx="22">
                  <c:v>0.11741834780139561</c:v>
                </c:pt>
                <c:pt idx="23">
                  <c:v>0.11806725888063686</c:v>
                </c:pt>
                <c:pt idx="24">
                  <c:v>0.11870535577241614</c:v>
                </c:pt>
                <c:pt idx="25">
                  <c:v>0.11933281869657281</c:v>
                </c:pt>
                <c:pt idx="26">
                  <c:v>0.11994982486955919</c:v>
                </c:pt>
                <c:pt idx="27">
                  <c:v>0.12055654855449237</c:v>
                </c:pt>
                <c:pt idx="28">
                  <c:v>0.12115316111037203</c:v>
                </c:pt>
                <c:pt idx="29">
                  <c:v>0.12173983104047777</c:v>
                </c:pt>
                <c:pt idx="30">
                  <c:v>0.12231672403996013</c:v>
                </c:pt>
                <c:pt idx="31">
                  <c:v>0.12288400304263851</c:v>
                </c:pt>
                <c:pt idx="32">
                  <c:v>0.12344182826701895</c:v>
                </c:pt>
                <c:pt idx="33">
                  <c:v>0.12399035726154538</c:v>
                </c:pt>
                <c:pt idx="34">
                  <c:v>0.1245297449490963</c:v>
                </c:pt>
                <c:pt idx="35">
                  <c:v>0.12506014367074042</c:v>
                </c:pt>
                <c:pt idx="36">
                  <c:v>0.12558170322876264</c:v>
                </c:pt>
                <c:pt idx="37">
                  <c:v>0.12609457092897344</c:v>
                </c:pt>
                <c:pt idx="38">
                  <c:v>0.12659889162231275</c:v>
                </c:pt>
                <c:pt idx="39">
                  <c:v>0.12709480774576071</c:v>
                </c:pt>
                <c:pt idx="40">
                  <c:v>0.12758245936256685</c:v>
                </c:pt>
                <c:pt idx="41">
                  <c:v>0.12806198420180823</c:v>
                </c:pt>
                <c:pt idx="42">
                  <c:v>0.1285335176972891</c:v>
                </c:pt>
                <c:pt idx="43">
                  <c:v>0.12899719302579166</c:v>
                </c:pt>
                <c:pt idx="44">
                  <c:v>0.12945314114468984</c:v>
                </c:pt>
                <c:pt idx="45">
                  <c:v>0.12990149082893584</c:v>
                </c:pt>
                <c:pt idx="46">
                  <c:v>0.13034236870743054</c:v>
                </c:pt>
                <c:pt idx="47">
                  <c:v>0.13077589929878775</c:v>
                </c:pt>
                <c:pt idx="48">
                  <c:v>0.13120220504650237</c:v>
                </c:pt>
                <c:pt idx="49">
                  <c:v>0.13162140635353264</c:v>
                </c:pt>
                <c:pt idx="50">
                  <c:v>0.1320336216163058</c:v>
                </c:pt>
                <c:pt idx="51">
                  <c:v>0.13243896725815718</c:v>
                </c:pt>
                <c:pt idx="52">
                  <c:v>0.13283755776221218</c:v>
                </c:pt>
                <c:pt idx="53">
                  <c:v>0.13322950570372</c:v>
                </c:pt>
                <c:pt idx="54">
                  <c:v>0.13361492178184869</c:v>
                </c:pt>
                <c:pt idx="55">
                  <c:v>0.1339939148509503</c:v>
                </c:pt>
                <c:pt idx="56">
                  <c:v>0.13436659195130496</c:v>
                </c:pt>
                <c:pt idx="57">
                  <c:v>0.13473305833935256</c:v>
                </c:pt>
                <c:pt idx="58">
                  <c:v>0.13509341751742079</c:v>
                </c:pt>
                <c:pt idx="59">
                  <c:v>0.13544777126295762</c:v>
                </c:pt>
                <c:pt idx="60">
                  <c:v>0.13579621965727656</c:v>
                </c:pt>
                <c:pt idx="61">
                  <c:v>0.13613886111382309</c:v>
                </c:pt>
                <c:pt idx="62">
                  <c:v>0.13647579240596977</c:v>
                </c:pt>
                <c:pt idx="63">
                  <c:v>0.13680710869434842</c:v>
                </c:pt>
                <c:pt idx="64">
                  <c:v>0.13713290355372643</c:v>
                </c:pt>
                <c:pt idx="65">
                  <c:v>0.13745326899943566</c:v>
                </c:pt>
                <c:pt idx="66">
                  <c:v>0.13776829551336048</c:v>
                </c:pt>
                <c:pt idx="67">
                  <c:v>0.13807807206949282</c:v>
                </c:pt>
                <c:pt idx="68">
                  <c:v>0.13838268615906157</c:v>
                </c:pt>
                <c:pt idx="69">
                  <c:v>0.13868222381524281</c:v>
                </c:pt>
                <c:pt idx="70">
                  <c:v>0.1389767696374587</c:v>
                </c:pt>
                <c:pt idx="71">
                  <c:v>0.13926640681527094</c:v>
                </c:pt>
                <c:pt idx="72">
                  <c:v>0.13955121715187641</c:v>
                </c:pt>
                <c:pt idx="73">
                  <c:v>0.13983128108721105</c:v>
                </c:pt>
                <c:pt idx="74">
                  <c:v>0.14010667772066884</c:v>
                </c:pt>
                <c:pt idx="75">
                  <c:v>0.14037748483344209</c:v>
                </c:pt>
                <c:pt idx="76">
                  <c:v>0.14064377891048943</c:v>
                </c:pt>
                <c:pt idx="77">
                  <c:v>0.14090563516213767</c:v>
                </c:pt>
                <c:pt idx="78">
                  <c:v>0.14116312754532379</c:v>
                </c:pt>
                <c:pt idx="79">
                  <c:v>0.14141632878448279</c:v>
                </c:pt>
                <c:pt idx="80">
                  <c:v>0.14166531039208757</c:v>
                </c:pt>
                <c:pt idx="81">
                  <c:v>0.1419101426888463</c:v>
                </c:pt>
                <c:pt idx="82">
                  <c:v>0.14215089482356344</c:v>
                </c:pt>
                <c:pt idx="83">
                  <c:v>0.14238763479266958</c:v>
                </c:pt>
                <c:pt idx="84">
                  <c:v>0.14262042945942607</c:v>
                </c:pt>
                <c:pt idx="85">
                  <c:v>0.14284934457280926</c:v>
                </c:pt>
                <c:pt idx="86">
                  <c:v>0.14307444478608025</c:v>
                </c:pt>
                <c:pt idx="87">
                  <c:v>0.14329579367504511</c:v>
                </c:pt>
                <c:pt idx="88">
                  <c:v>0.14351345375601099</c:v>
                </c:pt>
                <c:pt idx="89">
                  <c:v>0.1437274865034425</c:v>
                </c:pt>
                <c:pt idx="90">
                  <c:v>0.14393795236732435</c:v>
                </c:pt>
                <c:pt idx="91">
                  <c:v>0.14414491079023445</c:v>
                </c:pt>
                <c:pt idx="92">
                  <c:v>0.14434842022413236</c:v>
                </c:pt>
                <c:pt idx="93">
                  <c:v>0.14454853814686816</c:v>
                </c:pt>
                <c:pt idx="94">
                  <c:v>0.14474532107841612</c:v>
                </c:pt>
                <c:pt idx="95">
                  <c:v>0.1449388245968378</c:v>
                </c:pt>
                <c:pt idx="96">
                  <c:v>0.14512910335397905</c:v>
                </c:pt>
                <c:pt idx="97">
                  <c:v>0.14531621109090567</c:v>
                </c:pt>
                <c:pt idx="98">
                  <c:v>0.14550020065308167</c:v>
                </c:pt>
                <c:pt idx="99">
                  <c:v>0.1456811240052944</c:v>
                </c:pt>
                <c:pt idx="100">
                  <c:v>0.14585903224633145</c:v>
                </c:pt>
                <c:pt idx="101">
                  <c:v>0.14603397562341228</c:v>
                </c:pt>
                <c:pt idx="102">
                  <c:v>0.14620600354638008</c:v>
                </c:pt>
                <c:pt idx="103">
                  <c:v>0.14637516460165648</c:v>
                </c:pt>
                <c:pt idx="104">
                  <c:v>0.14654150656596407</c:v>
                </c:pt>
                <c:pt idx="105">
                  <c:v>0.14670507641982028</c:v>
                </c:pt>
                <c:pt idx="106">
                  <c:v>0.14686592036080595</c:v>
                </c:pt>
                <c:pt idx="107">
                  <c:v>0.1470240838166133</c:v>
                </c:pt>
                <c:pt idx="108">
                  <c:v>0.1471796114578762</c:v>
                </c:pt>
                <c:pt idx="109">
                  <c:v>0.14733254721078651</c:v>
                </c:pt>
                <c:pt idx="110">
                  <c:v>0.14748293426950049</c:v>
                </c:pt>
                <c:pt idx="111">
                  <c:v>0.14763081510833809</c:v>
                </c:pt>
                <c:pt idx="112">
                  <c:v>0.14777623149377928</c:v>
                </c:pt>
                <c:pt idx="113">
                  <c:v>0.14791922449626008</c:v>
                </c:pt>
                <c:pt idx="114">
                  <c:v>0.14805983450177257</c:v>
                </c:pt>
                <c:pt idx="115">
                  <c:v>0.14819810122327079</c:v>
                </c:pt>
                <c:pt idx="116">
                  <c:v>0.1483340637118874</c:v>
                </c:pt>
                <c:pt idx="117">
                  <c:v>0.1484677603679628</c:v>
                </c:pt>
                <c:pt idx="118">
                  <c:v>0.14859922895189073</c:v>
                </c:pt>
                <c:pt idx="119">
                  <c:v>0.14872850659478307</c:v>
                </c:pt>
                <c:pt idx="120">
                  <c:v>0.14885562980895692</c:v>
                </c:pt>
                <c:pt idx="121">
                  <c:v>0.14896278251464962</c:v>
                </c:pt>
                <c:pt idx="122">
                  <c:v>0.14903254526376036</c:v>
                </c:pt>
                <c:pt idx="123">
                  <c:v>0.14906554116477441</c:v>
                </c:pt>
                <c:pt idx="124">
                  <c:v>0.14906238294199314</c:v>
                </c:pt>
                <c:pt idx="125">
                  <c:v>0.14902367310858797</c:v>
                </c:pt>
                <c:pt idx="126">
                  <c:v>0.14895000413676979</c:v>
                </c:pt>
                <c:pt idx="127">
                  <c:v>0.14884195862512331</c:v>
                </c:pt>
                <c:pt idx="128">
                  <c:v>0.14870010946315196</c:v>
                </c:pt>
                <c:pt idx="129">
                  <c:v>0.14852501999308121</c:v>
                </c:pt>
                <c:pt idx="130">
                  <c:v>0.14831724416896513</c:v>
                </c:pt>
                <c:pt idx="131">
                  <c:v>0.14807732671314155</c:v>
                </c:pt>
                <c:pt idx="132">
                  <c:v>0.14780580327007964</c:v>
                </c:pt>
                <c:pt idx="133">
                  <c:v>0.14750320055766408</c:v>
                </c:pt>
                <c:pt idx="134">
                  <c:v>0.14717003651595717</c:v>
                </c:pt>
                <c:pt idx="135">
                  <c:v>0.14680682045348326</c:v>
                </c:pt>
                <c:pt idx="136">
                  <c:v>0.14641405319107359</c:v>
                </c:pt>
                <c:pt idx="137">
                  <c:v>0.14599222720331526</c:v>
                </c:pt>
                <c:pt idx="138">
                  <c:v>0.14554182675764249</c:v>
                </c:pt>
                <c:pt idx="139">
                  <c:v>0.14506332805110969</c:v>
                </c:pt>
                <c:pt idx="140">
                  <c:v>0.14455719934488542</c:v>
                </c:pt>
                <c:pt idx="141">
                  <c:v>0.14402390109650506</c:v>
                </c:pt>
                <c:pt idx="142">
                  <c:v>0.14346388608991947</c:v>
                </c:pt>
                <c:pt idx="143">
                  <c:v>0.14287759956337584</c:v>
                </c:pt>
                <c:pt idx="144">
                  <c:v>0.14226547933516842</c:v>
                </c:pt>
                <c:pt idx="145">
                  <c:v>0.14164580791088965</c:v>
                </c:pt>
                <c:pt idx="146">
                  <c:v>0.14103646339142317</c:v>
                </c:pt>
                <c:pt idx="147">
                  <c:v>0.14043727367755834</c:v>
                </c:pt>
                <c:pt idx="148">
                  <c:v>0.13984806953814016</c:v>
                </c:pt>
                <c:pt idx="149">
                  <c:v>0.13926868456227287</c:v>
                </c:pt>
                <c:pt idx="150">
                  <c:v>0.13869895511231983</c:v>
                </c:pt>
                <c:pt idx="151">
                  <c:v>0.13813872027768698</c:v>
                </c:pt>
                <c:pt idx="152">
                  <c:v>0.13758782182937618</c:v>
                </c:pt>
                <c:pt idx="153">
                  <c:v>0.13704610417529609</c:v>
                </c:pt>
                <c:pt idx="154">
                  <c:v>0.13651341431631778</c:v>
                </c:pt>
                <c:pt idx="155">
                  <c:v>0.13598960180306277</c:v>
                </c:pt>
                <c:pt idx="156">
                  <c:v>0.13547451869341093</c:v>
                </c:pt>
                <c:pt idx="157">
                  <c:v>0.13496801951071682</c:v>
                </c:pt>
                <c:pt idx="158">
                  <c:v>0.13446996120272223</c:v>
                </c:pt>
                <c:pt idx="159">
                  <c:v>0.13398020310115333</c:v>
                </c:pt>
                <c:pt idx="160">
                  <c:v>0.1334986068819915</c:v>
                </c:pt>
                <c:pt idx="161">
                  <c:v>0.13302503652640574</c:v>
                </c:pt>
                <c:pt idx="162">
                  <c:v>0.13255935828233656</c:v>
                </c:pt>
                <c:pt idx="163">
                  <c:v>0.13210144062672</c:v>
                </c:pt>
                <c:pt idx="164">
                  <c:v>0.13165115422834103</c:v>
                </c:pt>
                <c:pt idx="165">
                  <c:v>0.13120837191130599</c:v>
                </c:pt>
                <c:pt idx="166">
                  <c:v>0.13077296861912424</c:v>
                </c:pt>
                <c:pt idx="167">
                  <c:v>0.13034482137938763</c:v>
                </c:pt>
                <c:pt idx="168">
                  <c:v>0.12992380926903926</c:v>
                </c:pt>
                <c:pt idx="169">
                  <c:v>0.12950981338022061</c:v>
                </c:pt>
                <c:pt idx="170">
                  <c:v>0.12910271678668817</c:v>
                </c:pt>
                <c:pt idx="171">
                  <c:v>0.12870240451078943</c:v>
                </c:pt>
                <c:pt idx="172">
                  <c:v>0.12830876349098938</c:v>
                </c:pt>
                <c:pt idx="173">
                  <c:v>0.12792168254993819</c:v>
                </c:pt>
                <c:pt idx="174">
                  <c:v>0.12754105236307103</c:v>
                </c:pt>
                <c:pt idx="175">
                  <c:v>0.1271667654277312</c:v>
                </c:pt>
                <c:pt idx="176">
                  <c:v>0.12679871603280762</c:v>
                </c:pt>
                <c:pt idx="177">
                  <c:v>0.12643680022887871</c:v>
                </c:pt>
                <c:pt idx="178">
                  <c:v>0.12608091579885344</c:v>
                </c:pt>
                <c:pt idx="179">
                  <c:v>0.12573096222910199</c:v>
                </c:pt>
                <c:pt idx="180">
                  <c:v>0.12538684068106709</c:v>
                </c:pt>
                <c:pt idx="181">
                  <c:v>0.12504845396334907</c:v>
                </c:pt>
                <c:pt idx="182">
                  <c:v>0.12471570650425536</c:v>
                </c:pt>
                <c:pt idx="183">
                  <c:v>0.12438850432480822</c:v>
                </c:pt>
                <c:pt idx="184">
                  <c:v>0.12406675501220167</c:v>
                </c:pt>
                <c:pt idx="185">
                  <c:v>0.12375036769370129</c:v>
                </c:pt>
                <c:pt idx="186">
                  <c:v>0.12343925301097844</c:v>
                </c:pt>
                <c:pt idx="187">
                  <c:v>0.12313332309487271</c:v>
                </c:pt>
                <c:pt idx="188">
                  <c:v>0.12283249154057468</c:v>
                </c:pt>
                <c:pt idx="189">
                  <c:v>0.12253667338322229</c:v>
                </c:pt>
                <c:pt idx="190">
                  <c:v>0.12224578507390392</c:v>
                </c:pt>
                <c:pt idx="191">
                  <c:v>0.1219597444560615</c:v>
                </c:pt>
                <c:pt idx="192">
                  <c:v>0.12167847074228655</c:v>
                </c:pt>
                <c:pt idx="193">
                  <c:v>0.1214018844915034</c:v>
                </c:pt>
                <c:pt idx="194">
                  <c:v>0.12112990758653208</c:v>
                </c:pt>
                <c:pt idx="195">
                  <c:v>0.12086246321202572</c:v>
                </c:pt>
                <c:pt idx="196">
                  <c:v>0.12059947583277505</c:v>
                </c:pt>
                <c:pt idx="197">
                  <c:v>0.12034087117237499</c:v>
                </c:pt>
                <c:pt idx="198">
                  <c:v>0.12008657619224634</c:v>
                </c:pt>
                <c:pt idx="199">
                  <c:v>0.11983651907100734</c:v>
                </c:pt>
                <c:pt idx="200">
                  <c:v>0.11959062918418886</c:v>
                </c:pt>
                <c:pt idx="201">
                  <c:v>0.11934883708428777</c:v>
                </c:pt>
                <c:pt idx="202">
                  <c:v>0.11911107448115256</c:v>
                </c:pt>
                <c:pt idx="203">
                  <c:v>0.11887727422269602</c:v>
                </c:pt>
                <c:pt idx="204">
                  <c:v>0.11864737027592914</c:v>
                </c:pt>
                <c:pt idx="205">
                  <c:v>0.71348741761536139</c:v>
                </c:pt>
                <c:pt idx="206">
                  <c:v>2.4852224721661784</c:v>
                </c:pt>
                <c:pt idx="207">
                  <c:v>5.4142394256963842</c:v>
                </c:pt>
                <c:pt idx="208">
                  <c:v>9.4812520249686703</c:v>
                </c:pt>
                <c:pt idx="209">
                  <c:v>14.667295424664726</c:v>
                </c:pt>
                <c:pt idx="210">
                  <c:v>20.953720831075408</c:v>
                </c:pt>
                <c:pt idx="211">
                  <c:v>28.322190235064806</c:v>
                </c:pt>
                <c:pt idx="212">
                  <c:v>36.754671232800028</c:v>
                </c:pt>
                <c:pt idx="213">
                  <c:v>46.233431932802993</c:v>
                </c:pt>
                <c:pt idx="214">
                  <c:v>56.741035947869797</c:v>
                </c:pt>
                <c:pt idx="215">
                  <c:v>68.260337470455923</c:v>
                </c:pt>
                <c:pt idx="216">
                  <c:v>80.774476430129141</c:v>
                </c:pt>
                <c:pt idx="217">
                  <c:v>94.266873731719684</c:v>
                </c:pt>
                <c:pt idx="218">
                  <c:v>108.72122657283487</c:v>
                </c:pt>
                <c:pt idx="219">
                  <c:v>124.1215038394003</c:v>
                </c:pt>
                <c:pt idx="220">
                  <c:v>140.4519415779435</c:v>
                </c:pt>
                <c:pt idx="221">
                  <c:v>157.69703854332445</c:v>
                </c:pt>
                <c:pt idx="222">
                  <c:v>175.84155182066579</c:v>
                </c:pt>
                <c:pt idx="223">
                  <c:v>194.87049252025031</c:v>
                </c:pt>
                <c:pt idx="224">
                  <c:v>214.76912154415402</c:v>
                </c:pt>
                <c:pt idx="225">
                  <c:v>235.52294542343498</c:v>
                </c:pt>
                <c:pt idx="226">
                  <c:v>257.11771222469656</c:v>
                </c:pt>
                <c:pt idx="227">
                  <c:v>279.53940752486136</c:v>
                </c:pt>
                <c:pt idx="228">
                  <c:v>302.7742504530363</c:v>
                </c:pt>
                <c:pt idx="229">
                  <c:v>326.80868979833156</c:v>
                </c:pt>
                <c:pt idx="230">
                  <c:v>351.62940018254585</c:v>
                </c:pt>
                <c:pt idx="231">
                  <c:v>377.22327829664141</c:v>
                </c:pt>
                <c:pt idx="232">
                  <c:v>403.57743919992629</c:v>
                </c:pt>
                <c:pt idx="233">
                  <c:v>430.67921268091703</c:v>
                </c:pt>
                <c:pt idx="234">
                  <c:v>458.51613967885595</c:v>
                </c:pt>
                <c:pt idx="235">
                  <c:v>487.07596876484746</c:v>
                </c:pt>
                <c:pt idx="236">
                  <c:v>516.34665268165429</c:v>
                </c:pt>
                <c:pt idx="237">
                  <c:v>546.31634494114337</c:v>
                </c:pt>
                <c:pt idx="238">
                  <c:v>576.97339647844808</c:v>
                </c:pt>
                <c:pt idx="239">
                  <c:v>608.30635236188095</c:v>
                </c:pt>
                <c:pt idx="240">
                  <c:v>640.30394855767861</c:v>
                </c:pt>
                <c:pt idx="241">
                  <c:v>672.36004262875974</c:v>
                </c:pt>
                <c:pt idx="242">
                  <c:v>703.88191772643586</c:v>
                </c:pt>
                <c:pt idx="243">
                  <c:v>734.8784766793209</c:v>
                </c:pt>
                <c:pt idx="244">
                  <c:v>765.35847394923269</c:v>
                </c:pt>
                <c:pt idx="245">
                  <c:v>795.33051810374604</c:v>
                </c:pt>
                <c:pt idx="246">
                  <c:v>824.80307424753801</c:v>
                </c:pt>
                <c:pt idx="247">
                  <c:v>853.78446641321545</c:v>
                </c:pt>
                <c:pt idx="248">
                  <c:v>882.28287991230093</c:v>
                </c:pt>
                <c:pt idx="249">
                  <c:v>910.30636364703673</c:v>
                </c:pt>
                <c:pt idx="250">
                  <c:v>937.8628323836632</c:v>
                </c:pt>
                <c:pt idx="251">
                  <c:v>964.96006898781263</c:v>
                </c:pt>
                <c:pt idx="252">
                  <c:v>991.60572662265031</c:v>
                </c:pt>
                <c:pt idx="253">
                  <c:v>1017.8073309103827</c:v>
                </c:pt>
                <c:pt idx="254">
                  <c:v>1043.5722820577441</c:v>
                </c:pt>
                <c:pt idx="255">
                  <c:v>1068.907856946063</c:v>
                </c:pt>
                <c:pt idx="256">
                  <c:v>1093.8212111864937</c:v>
                </c:pt>
                <c:pt idx="257">
                  <c:v>1118.3193811410003</c:v>
                </c:pt>
                <c:pt idx="258">
                  <c:v>1142.409285909662</c:v>
                </c:pt>
                <c:pt idx="259">
                  <c:v>1166.0977292848556</c:v>
                </c:pt>
                <c:pt idx="260">
                  <c:v>1189.3914016728725</c:v>
                </c:pt>
                <c:pt idx="261">
                  <c:v>1212.296881983515</c:v>
                </c:pt>
                <c:pt idx="262">
                  <c:v>1234.8206394881986</c:v>
                </c:pt>
                <c:pt idx="263">
                  <c:v>1256.9690356470896</c:v>
                </c:pt>
                <c:pt idx="264">
                  <c:v>1278.7483259057942</c:v>
                </c:pt>
                <c:pt idx="265">
                  <c:v>1300.1646614621045</c:v>
                </c:pt>
                <c:pt idx="266">
                  <c:v>1321.2240910033022</c:v>
                </c:pt>
                <c:pt idx="267">
                  <c:v>1341.932562414509</c:v>
                </c:pt>
                <c:pt idx="268">
                  <c:v>1362.2959244585686</c:v>
                </c:pt>
                <c:pt idx="269">
                  <c:v>1382.3199284279317</c:v>
                </c:pt>
                <c:pt idx="270">
                  <c:v>1402.010229769013</c:v>
                </c:pt>
                <c:pt idx="271">
                  <c:v>1421.3723896794779</c:v>
                </c:pt>
                <c:pt idx="272">
                  <c:v>1440.4118766789093</c:v>
                </c:pt>
                <c:pt idx="273">
                  <c:v>1459.1340681533013</c:v>
                </c:pt>
                <c:pt idx="274">
                  <c:v>1477.5442518738118</c:v>
                </c:pt>
                <c:pt idx="275">
                  <c:v>1495.6476274902045</c:v>
                </c:pt>
                <c:pt idx="276">
                  <c:v>1513.4493079994047</c:v>
                </c:pt>
                <c:pt idx="277">
                  <c:v>1530.3592550696717</c:v>
                </c:pt>
                <c:pt idx="278">
                  <c:v>1545.8005875806523</c:v>
                </c:pt>
                <c:pt idx="279">
                  <c:v>1559.7977801848267</c:v>
                </c:pt>
                <c:pt idx="280">
                  <c:v>1572.3748996614074</c:v>
                </c:pt>
                <c:pt idx="281">
                  <c:v>1583.5556117136045</c:v>
                </c:pt>
                <c:pt idx="282">
                  <c:v>1593.3631876526113</c:v>
                </c:pt>
                <c:pt idx="283">
                  <c:v>1601.8205109701912</c:v>
                </c:pt>
                <c:pt idx="284">
                  <c:v>1608.9500838017468</c:v>
                </c:pt>
                <c:pt idx="285">
                  <c:v>1614.7740332816718</c:v>
                </c:pt>
                <c:pt idx="286">
                  <c:v>1619.3141177927882</c:v>
                </c:pt>
                <c:pt idx="287">
                  <c:v>1622.5917331116389</c:v>
                </c:pt>
                <c:pt idx="288">
                  <c:v>1624.6279184513699</c:v>
                </c:pt>
                <c:pt idx="289">
                  <c:v>1625.4433624039111</c:v>
                </c:pt>
                <c:pt idx="290">
                  <c:v>1625.058408783113</c:v>
                </c:pt>
                <c:pt idx="291">
                  <c:v>1623.4930623705313</c:v>
                </c:pt>
                <c:pt idx="292">
                  <c:v>1620.7669945654318</c:v>
                </c:pt>
                <c:pt idx="293">
                  <c:v>1616.8995489406575</c:v>
                </c:pt>
                <c:pt idx="294">
                  <c:v>1611.9097467058962</c:v>
                </c:pt>
                <c:pt idx="295">
                  <c:v>1605.8162920799041</c:v>
                </c:pt>
                <c:pt idx="296">
                  <c:v>1598.6375775732013</c:v>
                </c:pt>
                <c:pt idx="297">
                  <c:v>1590.3916891827298</c:v>
                </c:pt>
                <c:pt idx="298">
                  <c:v>1581.0964114999445</c:v>
                </c:pt>
                <c:pt idx="299">
                  <c:v>1570.7692327337686</c:v>
                </c:pt>
                <c:pt idx="300">
                  <c:v>1559.427349649854</c:v>
                </c:pt>
                <c:pt idx="301">
                  <c:v>1547.0876724275158</c:v>
                </c:pt>
                <c:pt idx="302">
                  <c:v>1533.7668294357381</c:v>
                </c:pt>
                <c:pt idx="303">
                  <c:v>1519.4811719295678</c:v>
                </c:pt>
                <c:pt idx="304">
                  <c:v>1504.246778668268</c:v>
                </c:pt>
                <c:pt idx="305">
                  <c:v>1488.0794604564871</c:v>
                </c:pt>
                <c:pt idx="306">
                  <c:v>1470.9947646097571</c:v>
                </c:pt>
                <c:pt idx="307">
                  <c:v>1453.0079793455786</c:v>
                </c:pt>
                <c:pt idx="308">
                  <c:v>1434.1341381013228</c:v>
                </c:pt>
                <c:pt idx="309">
                  <c:v>1414.3880237801679</c:v>
                </c:pt>
                <c:pt idx="310">
                  <c:v>1393.7841729262957</c:v>
                </c:pt>
                <c:pt idx="311">
                  <c:v>1372.3368798304866</c:v>
                </c:pt>
                <c:pt idx="312">
                  <c:v>1350.0602005673068</c:v>
                </c:pt>
                <c:pt idx="313">
                  <c:v>1327.5630230849229</c:v>
                </c:pt>
                <c:pt idx="314">
                  <c:v>1305.4407639888059</c:v>
                </c:pt>
                <c:pt idx="315">
                  <c:v>1283.6871752153279</c:v>
                </c:pt>
                <c:pt idx="316">
                  <c:v>1262.2961128256529</c:v>
                </c:pt>
                <c:pt idx="317">
                  <c:v>1241.2615352704843</c:v>
                </c:pt>
                <c:pt idx="318">
                  <c:v>1220.5775016837297</c:v>
                </c:pt>
                <c:pt idx="319">
                  <c:v>1200.2381702046021</c:v>
                </c:pt>
                <c:pt idx="320">
                  <c:v>1180.2377963276833</c:v>
                </c:pt>
                <c:pt idx="321">
                  <c:v>1160.5707312804857</c:v>
                </c:pt>
                <c:pt idx="322">
                  <c:v>1141.2314204280472</c:v>
                </c:pt>
                <c:pt idx="323">
                  <c:v>1122.2144017041203</c:v>
                </c:pt>
                <c:pt idx="324">
                  <c:v>1103.5143040685023</c:v>
                </c:pt>
                <c:pt idx="325">
                  <c:v>1085.1258459900714</c:v>
                </c:pt>
                <c:pt idx="326">
                  <c:v>1067.0438339551099</c:v>
                </c:pt>
                <c:pt idx="327">
                  <c:v>1049.2631610004803</c:v>
                </c:pt>
                <c:pt idx="328">
                  <c:v>1031.7788052712494</c:v>
                </c:pt>
                <c:pt idx="329">
                  <c:v>1014.5858286023499</c:v>
                </c:pt>
                <c:pt idx="330">
                  <c:v>997.6793751238763</c:v>
                </c:pt>
                <c:pt idx="331">
                  <c:v>981.05466988962598</c:v>
                </c:pt>
                <c:pt idx="332">
                  <c:v>964.70701752849561</c:v>
                </c:pt>
                <c:pt idx="333">
                  <c:v>948.63180091835181</c:v>
                </c:pt>
                <c:pt idx="334">
                  <c:v>932.82447988200101</c:v>
                </c:pt>
                <c:pt idx="335">
                  <c:v>917.28058990489251</c:v>
                </c:pt>
                <c:pt idx="336">
                  <c:v>901.99574087419126</c:v>
                </c:pt>
                <c:pt idx="337">
                  <c:v>886.96561583886285</c:v>
                </c:pt>
                <c:pt idx="338">
                  <c:v>872.18596979042252</c:v>
                </c:pt>
                <c:pt idx="339">
                  <c:v>857.65262846400424</c:v>
                </c:pt>
                <c:pt idx="340">
                  <c:v>843.36148715940806</c:v>
                </c:pt>
                <c:pt idx="341">
                  <c:v>829.30850958179599</c:v>
                </c:pt>
                <c:pt idx="342">
                  <c:v>815.48972670170861</c:v>
                </c:pt>
                <c:pt idx="343">
                  <c:v>801.90123563407769</c:v>
                </c:pt>
                <c:pt idx="344">
                  <c:v>788.53919853592208</c:v>
                </c:pt>
                <c:pt idx="345">
                  <c:v>775.39984152241288</c:v>
                </c:pt>
                <c:pt idx="346">
                  <c:v>762.47945360100152</c:v>
                </c:pt>
                <c:pt idx="347">
                  <c:v>749.77438562331361</c:v>
                </c:pt>
                <c:pt idx="348">
                  <c:v>737.28104925450555</c:v>
                </c:pt>
                <c:pt idx="349">
                  <c:v>724.99591595980098</c:v>
                </c:pt>
                <c:pt idx="350">
                  <c:v>712.91551600791388</c:v>
                </c:pt>
                <c:pt idx="351">
                  <c:v>701.03643749108073</c:v>
                </c:pt>
                <c:pt idx="352">
                  <c:v>689.35532536142466</c:v>
                </c:pt>
                <c:pt idx="353">
                  <c:v>677.86888048337767</c:v>
                </c:pt>
                <c:pt idx="354">
                  <c:v>666.5738587018941</c:v>
                </c:pt>
                <c:pt idx="355">
                  <c:v>655.46706992619443</c:v>
                </c:pt>
                <c:pt idx="356">
                  <c:v>644.54537722877637</c:v>
                </c:pt>
                <c:pt idx="357">
                  <c:v>633.80569595944189</c:v>
                </c:pt>
                <c:pt idx="358">
                  <c:v>623.24499287408935</c:v>
                </c:pt>
                <c:pt idx="359">
                  <c:v>612.86028527802466</c:v>
                </c:pt>
                <c:pt idx="360">
                  <c:v>602.64864018354785</c:v>
                </c:pt>
                <c:pt idx="361">
                  <c:v>592.60717348158039</c:v>
                </c:pt>
                <c:pt idx="362">
                  <c:v>582.73304912709636</c:v>
                </c:pt>
                <c:pt idx="363">
                  <c:v>573.02347833812883</c:v>
                </c:pt>
                <c:pt idx="364">
                  <c:v>563.4757188081245</c:v>
                </c:pt>
                <c:pt idx="365">
                  <c:v>554.08707393142527</c:v>
                </c:pt>
                <c:pt idx="366">
                  <c:v>544.85489204165674</c:v>
                </c:pt>
                <c:pt idx="367">
                  <c:v>535.77656566280939</c:v>
                </c:pt>
                <c:pt idx="368">
                  <c:v>526.84953077279988</c:v>
                </c:pt>
                <c:pt idx="369">
                  <c:v>518.0712660793065</c:v>
                </c:pt>
                <c:pt idx="370">
                  <c:v>509.43929230767122</c:v>
                </c:pt>
                <c:pt idx="371">
                  <c:v>500.95117150067108</c:v>
                </c:pt>
                <c:pt idx="372">
                  <c:v>492.60450632995639</c:v>
                </c:pt>
                <c:pt idx="373">
                  <c:v>484.39693941896633</c:v>
                </c:pt>
                <c:pt idx="374">
                  <c:v>476.3261526771264</c:v>
                </c:pt>
                <c:pt idx="375">
                  <c:v>468.38986664514334</c:v>
                </c:pt>
                <c:pt idx="376">
                  <c:v>460.5858398512089</c:v>
                </c:pt>
                <c:pt idx="377">
                  <c:v>452.9118681779338</c:v>
                </c:pt>
                <c:pt idx="378">
                  <c:v>445.36578423983133</c:v>
                </c:pt>
                <c:pt idx="379">
                  <c:v>437.945456771176</c:v>
                </c:pt>
                <c:pt idx="380">
                  <c:v>430.64879002406212</c:v>
                </c:pt>
                <c:pt idx="381">
                  <c:v>423.47372317649553</c:v>
                </c:pt>
                <c:pt idx="382">
                  <c:v>416.4182297503483</c:v>
                </c:pt>
                <c:pt idx="383">
                  <c:v>409.48031703901376</c:v>
                </c:pt>
                <c:pt idx="384">
                  <c:v>402.65802554460004</c:v>
                </c:pt>
                <c:pt idx="385">
                  <c:v>395.94942842450183</c:v>
                </c:pt>
                <c:pt idx="386">
                  <c:v>389.35263094719664</c:v>
                </c:pt>
                <c:pt idx="387">
                  <c:v>382.86576995710897</c:v>
                </c:pt>
                <c:pt idx="388">
                  <c:v>376.48701334839279</c:v>
                </c:pt>
                <c:pt idx="389">
                  <c:v>370.21455954748461</c:v>
                </c:pt>
                <c:pt idx="390">
                  <c:v>364.04663700427795</c:v>
                </c:pt>
                <c:pt idx="391">
                  <c:v>357.98150369177944</c:v>
                </c:pt>
                <c:pt idx="392">
                  <c:v>352.01744661410174</c:v>
                </c:pt>
                <c:pt idx="393">
                  <c:v>346.15278132265672</c:v>
                </c:pt>
                <c:pt idx="394">
                  <c:v>340.38585144041059</c:v>
                </c:pt>
                <c:pt idx="395">
                  <c:v>334.71502819406851</c:v>
                </c:pt>
                <c:pt idx="396">
                  <c:v>329.13870995405387</c:v>
                </c:pt>
                <c:pt idx="397">
                  <c:v>323.65532178215534</c:v>
                </c:pt>
                <c:pt idx="398">
                  <c:v>318.26331498671129</c:v>
                </c:pt>
                <c:pt idx="399">
                  <c:v>312.96116668520818</c:v>
                </c:pt>
                <c:pt idx="400">
                  <c:v>307.74737937416722</c:v>
                </c:pt>
                <c:pt idx="401">
                  <c:v>302.62048050619984</c:v>
                </c:pt>
                <c:pt idx="402">
                  <c:v>297.57902207411098</c:v>
                </c:pt>
                <c:pt idx="403">
                  <c:v>292.62158020193374</c:v>
                </c:pt>
                <c:pt idx="404">
                  <c:v>287.7467547427791</c:v>
                </c:pt>
                <c:pt idx="405">
                  <c:v>282.95316888338806</c:v>
                </c:pt>
                <c:pt idx="406">
                  <c:v>278.23946875527338</c:v>
                </c:pt>
                <c:pt idx="407">
                  <c:v>273.60432305234224</c:v>
                </c:pt>
                <c:pt idx="408">
                  <c:v>269.04642265489053</c:v>
                </c:pt>
                <c:pt idx="409">
                  <c:v>264.56448025986458</c:v>
                </c:pt>
                <c:pt idx="410">
                  <c:v>260.15723001728293</c:v>
                </c:pt>
                <c:pt idx="411">
                  <c:v>255.82342717271908</c:v>
                </c:pt>
                <c:pt idx="412">
                  <c:v>251.56184771574038</c:v>
                </c:pt>
                <c:pt idx="413">
                  <c:v>247.37128803420731</c:v>
                </c:pt>
                <c:pt idx="414">
                  <c:v>243.25056457433297</c:v>
                </c:pt>
                <c:pt idx="415">
                  <c:v>239.19851350640803</c:v>
                </c:pt>
                <c:pt idx="416">
                  <c:v>235.21399039609682</c:v>
                </c:pt>
                <c:pt idx="417">
                  <c:v>231.29586988121031</c:v>
                </c:pt>
                <c:pt idx="418">
                  <c:v>227.44304535386672</c:v>
                </c:pt>
                <c:pt idx="419">
                  <c:v>223.65442864794841</c:v>
                </c:pt>
                <c:pt idx="420">
                  <c:v>219.9289497317674</c:v>
                </c:pt>
                <c:pt idx="421">
                  <c:v>216.26555640585295</c:v>
                </c:pt>
                <c:pt idx="422">
                  <c:v>212.66321400577527</c:v>
                </c:pt>
                <c:pt idx="423">
                  <c:v>209.12090510992158</c:v>
                </c:pt>
                <c:pt idx="424">
                  <c:v>205.63762925214272</c:v>
                </c:pt>
                <c:pt idx="425">
                  <c:v>202.2124026391877</c:v>
                </c:pt>
                <c:pt idx="426">
                  <c:v>198.84425787284803</c:v>
                </c:pt>
                <c:pt idx="427">
                  <c:v>195.53224367673192</c:v>
                </c:pt>
                <c:pt idx="428">
                  <c:v>192.27542462759263</c:v>
                </c:pt>
                <c:pt idx="429">
                  <c:v>189.07288089113294</c:v>
                </c:pt>
                <c:pt idx="430">
                  <c:v>185.92370796221402</c:v>
                </c:pt>
                <c:pt idx="431">
                  <c:v>182.82701640939263</c:v>
                </c:pt>
                <c:pt idx="432">
                  <c:v>179.78193162371608</c:v>
                </c:pt>
                <c:pt idx="433">
                  <c:v>176.78759357170364</c:v>
                </c:pt>
                <c:pt idx="434">
                  <c:v>173.8431565524441</c:v>
                </c:pt>
                <c:pt idx="435">
                  <c:v>170.94778895874208</c:v>
                </c:pt>
                <c:pt idx="436">
                  <c:v>168.10067304224393</c:v>
                </c:pt>
                <c:pt idx="437">
                  <c:v>165.30100468247889</c:v>
                </c:pt>
                <c:pt idx="438">
                  <c:v>162.54799315974807</c:v>
                </c:pt>
                <c:pt idx="439">
                  <c:v>159.84086093179917</c:v>
                </c:pt>
                <c:pt idx="440">
                  <c:v>157.17884341422265</c:v>
                </c:pt>
                <c:pt idx="441">
                  <c:v>154.56118876450748</c:v>
                </c:pt>
                <c:pt idx="442">
                  <c:v>151.98715766969576</c:v>
                </c:pt>
                <c:pt idx="443">
                  <c:v>149.4560231375761</c:v>
                </c:pt>
                <c:pt idx="444">
                  <c:v>146.96707029135678</c:v>
                </c:pt>
                <c:pt idx="445">
                  <c:v>144.51959616776074</c:v>
                </c:pt>
                <c:pt idx="446">
                  <c:v>142.11290951848531</c:v>
                </c:pt>
                <c:pt idx="447">
                  <c:v>139.74633061497056</c:v>
                </c:pt>
                <c:pt idx="448">
                  <c:v>137.41919105642128</c:v>
                </c:pt>
                <c:pt idx="449">
                  <c:v>135.13083358102864</c:v>
                </c:pt>
                <c:pt idx="450">
                  <c:v>132.88061188033694</c:v>
                </c:pt>
                <c:pt idx="451">
                  <c:v>130.66789041670503</c:v>
                </c:pt>
                <c:pt idx="452">
                  <c:v>128.49204424380918</c:v>
                </c:pt>
                <c:pt idx="453">
                  <c:v>126.35245883013722</c:v>
                </c:pt>
                <c:pt idx="454">
                  <c:v>124.24852988542469</c:v>
                </c:pt>
                <c:pt idx="455">
                  <c:v>122.17966318998268</c:v>
                </c:pt>
                <c:pt idx="456">
                  <c:v>120.14527442687084</c:v>
                </c:pt>
                <c:pt idx="457">
                  <c:v>118.14478901686641</c:v>
                </c:pt>
                <c:pt idx="458">
                  <c:v>116.17764195618406</c:v>
                </c:pt>
                <c:pt idx="459">
                  <c:v>114.24327765690005</c:v>
                </c:pt>
                <c:pt idx="460">
                  <c:v>112.34114979003543</c:v>
                </c:pt>
                <c:pt idx="461">
                  <c:v>110.47072113125496</c:v>
                </c:pt>
                <c:pt idx="462">
                  <c:v>108.63146340913647</c:v>
                </c:pt>
                <c:pt idx="463">
                  <c:v>106.82285715596984</c:v>
                </c:pt>
                <c:pt idx="464">
                  <c:v>105.04439156104179</c:v>
                </c:pt>
                <c:pt idx="465">
                  <c:v>103.29556432636599</c:v>
                </c:pt>
                <c:pt idx="466">
                  <c:v>101.57588152481731</c:v>
                </c:pt>
                <c:pt idx="467">
                  <c:v>99.884857460630329</c:v>
                </c:pt>
                <c:pt idx="468">
                  <c:v>98.222014532222715</c:v>
                </c:pt>
                <c:pt idx="469">
                  <c:v>96.586883097304522</c:v>
                </c:pt>
                <c:pt idx="470">
                  <c:v>94.979001340235655</c:v>
                </c:pt>
                <c:pt idx="471">
                  <c:v>93.397915141593586</c:v>
                </c:pt>
                <c:pt idx="472">
                  <c:v>91.843177949915116</c:v>
                </c:pt>
                <c:pt idx="473">
                  <c:v>90.314350655575083</c:v>
                </c:pt>
                <c:pt idx="474">
                  <c:v>88.811001466767323</c:v>
                </c:pt>
                <c:pt idx="475">
                  <c:v>87.332705787552243</c:v>
                </c:pt>
                <c:pt idx="476">
                  <c:v>85.879046097936808</c:v>
                </c:pt>
                <c:pt idx="477">
                  <c:v>84.449611835952823</c:v>
                </c:pt>
                <c:pt idx="478">
                  <c:v>83.043999281700721</c:v>
                </c:pt>
                <c:pt idx="479">
                  <c:v>81.661811443325504</c:v>
                </c:pt>
                <c:pt idx="480">
                  <c:v>80.302657944893014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83E2-4A41-914B-53138B09BF38}"/>
            </c:ext>
          </c:extLst>
        </c:ser>
        <c:dLbls/>
        <c:axId val="104779136"/>
        <c:axId val="105063936"/>
      </c:scatterChart>
      <c:valAx>
        <c:axId val="104779136"/>
        <c:scaling>
          <c:orientation val="minMax"/>
          <c:max val="43"/>
          <c:min val="0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t in min 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063936"/>
        <c:crosses val="autoZero"/>
        <c:crossBetween val="midCat"/>
      </c:valAx>
      <c:valAx>
        <c:axId val="10506393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u="none" strike="noStrike" baseline="0">
                    <a:solidFill>
                      <a:schemeClr val="tx1"/>
                    </a:solidFill>
                    <a:effectLst/>
                  </a:rPr>
                  <a:t>c</a:t>
                </a:r>
                <a:r>
                  <a:rPr lang="de-DE" sz="1000" b="0" i="0" u="none" strike="noStrike" baseline="-25000">
                    <a:solidFill>
                      <a:schemeClr val="tx1"/>
                    </a:solidFill>
                    <a:effectLst/>
                  </a:rPr>
                  <a:t>cab 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baseline="0">
                    <a:effectLst/>
                  </a:rPr>
                  <a:t>in µg/m</a:t>
                </a:r>
                <a:r>
                  <a:rPr lang="de-DE" sz="1000" b="0" i="0" baseline="30000">
                    <a:effectLst/>
                  </a:rPr>
                  <a:t>3</a:t>
                </a:r>
                <a:endParaRPr lang="de-DE" sz="1000">
                  <a:effectLst/>
                </a:endParaRP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4779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P5B!$D$39:$D$519</c:f>
              <c:numCache>
                <c:formatCode>0.00</c:formatCode>
                <c:ptCount val="481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</c:numCache>
            </c:numRef>
          </c:xVal>
          <c:yVal>
            <c:numRef>
              <c:f>P5B!$E$39:$E$519</c:f>
              <c:numCache>
                <c:formatCode>General</c:formatCode>
                <c:ptCount val="481"/>
                <c:pt idx="0">
                  <c:v>0.10000000000000002</c:v>
                </c:pt>
                <c:pt idx="1">
                  <c:v>0.10119761460502981</c:v>
                </c:pt>
                <c:pt idx="2">
                  <c:v>0.10237644905226242</c:v>
                </c:pt>
                <c:pt idx="3">
                  <c:v>0.1035367978390473</c:v>
                </c:pt>
                <c:pt idx="4">
                  <c:v>0.10467895084463175</c:v>
                </c:pt>
                <c:pt idx="5">
                  <c:v>0.10580319340257859</c:v>
                </c:pt>
                <c:pt idx="6">
                  <c:v>0.10690980637204854</c:v>
                </c:pt>
                <c:pt idx="7">
                  <c:v>0.10799906620796473</c:v>
                </c:pt>
                <c:pt idx="8">
                  <c:v>0.10907124503007667</c:v>
                </c:pt>
                <c:pt idx="9">
                  <c:v>0.11012661069094166</c:v>
                </c:pt>
                <c:pt idx="10">
                  <c:v>0.11116542684283982</c:v>
                </c:pt>
                <c:pt idx="11">
                  <c:v>0.11218795300363985</c:v>
                </c:pt>
                <c:pt idx="12">
                  <c:v>0.11319444462163208</c:v>
                </c:pt>
                <c:pt idx="13">
                  <c:v>0.11418515313934477</c:v>
                </c:pt>
                <c:pt idx="14">
                  <c:v>0.11516032605635959</c:v>
                </c:pt>
                <c:pt idx="15">
                  <c:v>0.11612020699114226</c:v>
                </c:pt>
                <c:pt idx="16">
                  <c:v>0.11706503574190347</c:v>
                </c:pt>
                <c:pt idx="17">
                  <c:v>0.11799504834650533</c:v>
                </c:pt>
                <c:pt idx="18">
                  <c:v>0.11891047714142886</c:v>
                </c:pt>
                <c:pt idx="19">
                  <c:v>0.11981155081981607</c:v>
                </c:pt>
                <c:pt idx="20">
                  <c:v>0.12069849448860262</c:v>
                </c:pt>
                <c:pt idx="21">
                  <c:v>0.12157152972475391</c:v>
                </c:pt>
                <c:pt idx="22">
                  <c:v>0.12243087463061987</c:v>
                </c:pt>
                <c:pt idx="23">
                  <c:v>0.12327674388842123</c:v>
                </c:pt>
                <c:pt idx="24">
                  <c:v>0.1241093488138818</c:v>
                </c:pt>
                <c:pt idx="25">
                  <c:v>0.12492889740901944</c:v>
                </c:pt>
                <c:pt idx="26">
                  <c:v>0.1257355944141092</c:v>
                </c:pt>
                <c:pt idx="27">
                  <c:v>0.12652964135883193</c:v>
                </c:pt>
                <c:pt idx="28">
                  <c:v>0.12731123661262028</c:v>
                </c:pt>
                <c:pt idx="29">
                  <c:v>0.12808057543421586</c:v>
                </c:pt>
                <c:pt idx="30">
                  <c:v>0.12883785002044856</c:v>
                </c:pt>
                <c:pt idx="31">
                  <c:v>0.1295832495542516</c:v>
                </c:pt>
                <c:pt idx="32">
                  <c:v>0.13031696025192327</c:v>
                </c:pt>
                <c:pt idx="33">
                  <c:v>0.1310391654096475</c:v>
                </c:pt>
                <c:pt idx="34">
                  <c:v>0.13175004544928529</c:v>
                </c:pt>
                <c:pt idx="35">
                  <c:v>0.13244977796344773</c:v>
                </c:pt>
                <c:pt idx="36">
                  <c:v>0.1331385377598622</c:v>
                </c:pt>
                <c:pt idx="37">
                  <c:v>0.13381649690504324</c:v>
                </c:pt>
                <c:pt idx="38">
                  <c:v>0.13448382476727808</c:v>
                </c:pt>
                <c:pt idx="39">
                  <c:v>0.13514068805893853</c:v>
                </c:pt>
                <c:pt idx="40">
                  <c:v>0.13578725087812918</c:v>
                </c:pt>
                <c:pt idx="41">
                  <c:v>0.13642367474968242</c:v>
                </c:pt>
                <c:pt idx="42">
                  <c:v>0.13705011866551078</c:v>
                </c:pt>
                <c:pt idx="43">
                  <c:v>0.13766673912432639</c:v>
                </c:pt>
                <c:pt idx="44">
                  <c:v>0.1382736901707376</c:v>
                </c:pt>
                <c:pt idx="45">
                  <c:v>0.13887112343373265</c:v>
                </c:pt>
                <c:pt idx="46">
                  <c:v>0.13945918816455943</c:v>
                </c:pt>
                <c:pt idx="47">
                  <c:v>0.14003803127401199</c:v>
                </c:pt>
                <c:pt idx="48">
                  <c:v>0.14060779736913145</c:v>
                </c:pt>
                <c:pt idx="49">
                  <c:v>0.14116862878933223</c:v>
                </c:pt>
                <c:pt idx="50">
                  <c:v>0.14172066564196115</c:v>
                </c:pt>
                <c:pt idx="51">
                  <c:v>0.14226404583729921</c:v>
                </c:pt>
                <c:pt idx="52">
                  <c:v>0.14279890512301455</c:v>
                </c:pt>
                <c:pt idx="53">
                  <c:v>0.14332537711807491</c:v>
                </c:pt>
                <c:pt idx="54">
                  <c:v>0.14384359334612853</c:v>
                </c:pt>
                <c:pt idx="55">
                  <c:v>0.14435368326836134</c:v>
                </c:pt>
                <c:pt idx="56">
                  <c:v>0.14485577431583924</c:v>
                </c:pt>
                <c:pt idx="57">
                  <c:v>0.1453499919213429</c:v>
                </c:pt>
                <c:pt idx="58">
                  <c:v>0.14583645955070354</c:v>
                </c:pt>
                <c:pt idx="59">
                  <c:v>0.14631529873364724</c:v>
                </c:pt>
                <c:pt idx="60">
                  <c:v>0.1467866290941556</c:v>
                </c:pt>
                <c:pt idx="61">
                  <c:v>0.14725056838035025</c:v>
                </c:pt>
                <c:pt idx="62">
                  <c:v>0.14770723249390885</c:v>
                </c:pt>
                <c:pt idx="63">
                  <c:v>0.1481567355190197</c:v>
                </c:pt>
                <c:pt idx="64">
                  <c:v>0.14859918975088229</c:v>
                </c:pt>
                <c:pt idx="65">
                  <c:v>0.14903470572376118</c:v>
                </c:pt>
                <c:pt idx="66">
                  <c:v>0.14946339223859945</c:v>
                </c:pt>
                <c:pt idx="67">
                  <c:v>0.14988535639019968</c:v>
                </c:pt>
                <c:pt idx="68">
                  <c:v>0.15030070359397837</c:v>
                </c:pt>
                <c:pt idx="69">
                  <c:v>0.15070953761230088</c:v>
                </c:pt>
                <c:pt idx="70">
                  <c:v>0.15111196058040346</c:v>
                </c:pt>
                <c:pt idx="71">
                  <c:v>0.15150807303190877</c:v>
                </c:pt>
                <c:pt idx="72">
                  <c:v>0.15189797392394122</c:v>
                </c:pt>
                <c:pt idx="73">
                  <c:v>0.15228176066184859</c:v>
                </c:pt>
                <c:pt idx="74">
                  <c:v>0.15265952912353575</c:v>
                </c:pt>
                <c:pt idx="75">
                  <c:v>0.15303137368341721</c:v>
                </c:pt>
                <c:pt idx="76">
                  <c:v>0.15339738723599364</c:v>
                </c:pt>
                <c:pt idx="77">
                  <c:v>0.15375766121905873</c:v>
                </c:pt>
                <c:pt idx="78">
                  <c:v>0.15411228563654256</c:v>
                </c:pt>
                <c:pt idx="79">
                  <c:v>0.15446134908099629</c:v>
                </c:pt>
                <c:pt idx="80">
                  <c:v>0.15480493875572426</c:v>
                </c:pt>
                <c:pt idx="81">
                  <c:v>0.15514314049656955</c:v>
                </c:pt>
                <c:pt idx="82">
                  <c:v>0.15547603879335722</c:v>
                </c:pt>
                <c:pt idx="83">
                  <c:v>0.1558037168110018</c:v>
                </c:pt>
                <c:pt idx="84">
                  <c:v>0.1561262564102836</c:v>
                </c:pt>
                <c:pt idx="85">
                  <c:v>0.15644373816829915</c:v>
                </c:pt>
                <c:pt idx="86">
                  <c:v>0.15675624139859118</c:v>
                </c:pt>
                <c:pt idx="87">
                  <c:v>0.15706384417096261</c:v>
                </c:pt>
                <c:pt idx="88">
                  <c:v>0.1573666233309802</c:v>
                </c:pt>
                <c:pt idx="89">
                  <c:v>0.157664654519172</c:v>
                </c:pt>
                <c:pt idx="90">
                  <c:v>0.157958012189924</c:v>
                </c:pt>
                <c:pt idx="91">
                  <c:v>0.1582467696300805</c:v>
                </c:pt>
                <c:pt idx="92">
                  <c:v>0.15853099897725242</c:v>
                </c:pt>
                <c:pt idx="93">
                  <c:v>0.15881077123783896</c:v>
                </c:pt>
                <c:pt idx="94">
                  <c:v>0.15908615630476655</c:v>
                </c:pt>
                <c:pt idx="95">
                  <c:v>0.15935722297494934</c:v>
                </c:pt>
                <c:pt idx="96">
                  <c:v>0.15962403896647623</c:v>
                </c:pt>
                <c:pt idx="97">
                  <c:v>0.15988667093552822</c:v>
                </c:pt>
                <c:pt idx="98">
                  <c:v>0.16014518449303058</c:v>
                </c:pt>
                <c:pt idx="99">
                  <c:v>0.16039964422104372</c:v>
                </c:pt>
                <c:pt idx="100">
                  <c:v>0.16065011368889714</c:v>
                </c:pt>
                <c:pt idx="101">
                  <c:v>0.1608966554690705</c:v>
                </c:pt>
                <c:pt idx="102">
                  <c:v>0.16113933115282533</c:v>
                </c:pt>
                <c:pt idx="103">
                  <c:v>0.161378201365592</c:v>
                </c:pt>
                <c:pt idx="104">
                  <c:v>0.16161332578211504</c:v>
                </c:pt>
                <c:pt idx="105">
                  <c:v>0.16184476314136131</c:v>
                </c:pt>
                <c:pt idx="106">
                  <c:v>0.16207257126119401</c:v>
                </c:pt>
                <c:pt idx="107">
                  <c:v>0.16229680705281702</c:v>
                </c:pt>
                <c:pt idx="108">
                  <c:v>0.16251752653499221</c:v>
                </c:pt>
                <c:pt idx="109">
                  <c:v>0.16273478484803441</c:v>
                </c:pt>
                <c:pt idx="110">
                  <c:v>0.16294863626758641</c:v>
                </c:pt>
                <c:pt idx="111">
                  <c:v>0.16315913421817807</c:v>
                </c:pt>
                <c:pt idx="112">
                  <c:v>0.16336633128657319</c:v>
                </c:pt>
                <c:pt idx="113">
                  <c:v>0.16357027923490647</c:v>
                </c:pt>
                <c:pt idx="114">
                  <c:v>0.16377102901361487</c:v>
                </c:pt>
                <c:pt idx="115">
                  <c:v>0.1639686307741661</c:v>
                </c:pt>
                <c:pt idx="116">
                  <c:v>0.16416313388158757</c:v>
                </c:pt>
                <c:pt idx="117">
                  <c:v>0.16435458692679863</c:v>
                </c:pt>
                <c:pt idx="118">
                  <c:v>0.16454303773874976</c:v>
                </c:pt>
                <c:pt idx="119">
                  <c:v>0.16472853339637111</c:v>
                </c:pt>
                <c:pt idx="120">
                  <c:v>0.16491112024033386</c:v>
                </c:pt>
                <c:pt idx="121">
                  <c:v>0.16506967012475668</c:v>
                </c:pt>
                <c:pt idx="122">
                  <c:v>0.16518349748141392</c:v>
                </c:pt>
                <c:pt idx="123">
                  <c:v>0.16525330361782545</c:v>
                </c:pt>
                <c:pt idx="124">
                  <c:v>0.16527977884409542</c:v>
                </c:pt>
                <c:pt idx="125">
                  <c:v>0.16526360264536583</c:v>
                </c:pt>
                <c:pt idx="126">
                  <c:v>0.16520544385156599</c:v>
                </c:pt>
                <c:pt idx="127">
                  <c:v>0.16510596080450057</c:v>
                </c:pt>
                <c:pt idx="128">
                  <c:v>0.16496580152231641</c:v>
                </c:pt>
                <c:pt idx="129">
                  <c:v>0.16478560386139152</c:v>
                </c:pt>
                <c:pt idx="130">
                  <c:v>0.1645659956756845</c:v>
                </c:pt>
                <c:pt idx="131">
                  <c:v>0.16430759497358571</c:v>
                </c:pt>
                <c:pt idx="132">
                  <c:v>0.16401101007230853</c:v>
                </c:pt>
                <c:pt idx="133">
                  <c:v>0.16367683974985955</c:v>
                </c:pt>
                <c:pt idx="134">
                  <c:v>0.16330567339462593</c:v>
                </c:pt>
                <c:pt idx="135">
                  <c:v>0.16289809115261678</c:v>
                </c:pt>
                <c:pt idx="136">
                  <c:v>0.16245466407239573</c:v>
                </c:pt>
                <c:pt idx="137">
                  <c:v>0.16197595424774058</c:v>
                </c:pt>
                <c:pt idx="138">
                  <c:v>0.16146251495806643</c:v>
                </c:pt>
                <c:pt idx="139">
                  <c:v>0.16091489080664592</c:v>
                </c:pt>
                <c:pt idx="140">
                  <c:v>0.16033361785666256</c:v>
                </c:pt>
                <c:pt idx="141">
                  <c:v>0.15971922376513059</c:v>
                </c:pt>
                <c:pt idx="142">
                  <c:v>0.15907222791471456</c:v>
                </c:pt>
                <c:pt idx="143">
                  <c:v>0.15839314154348208</c:v>
                </c:pt>
                <c:pt idx="144">
                  <c:v>0.15768246787262147</c:v>
                </c:pt>
                <c:pt idx="145">
                  <c:v>0.15696187599202743</c:v>
                </c:pt>
                <c:pt idx="146">
                  <c:v>0.15625258393123195</c:v>
                </c:pt>
                <c:pt idx="147">
                  <c:v>0.15555441449433408</c:v>
                </c:pt>
                <c:pt idx="148">
                  <c:v>0.15486719326409554</c:v>
                </c:pt>
                <c:pt idx="149">
                  <c:v>0.15419074855836767</c:v>
                </c:pt>
                <c:pt idx="150">
                  <c:v>0.1535249113872017</c:v>
                </c:pt>
                <c:pt idx="151">
                  <c:v>0.15286951541063135</c:v>
                </c:pt>
                <c:pt idx="152">
                  <c:v>0.15222439689711798</c:v>
                </c:pt>
                <c:pt idx="153">
                  <c:v>0.15158939468264668</c:v>
                </c:pt>
                <c:pt idx="154">
                  <c:v>0.15096435013046447</c:v>
                </c:pt>
                <c:pt idx="155">
                  <c:v>0.1503491070914493</c:v>
                </c:pt>
                <c:pt idx="156">
                  <c:v>0.1497435118651009</c:v>
                </c:pt>
                <c:pt idx="157">
                  <c:v>0.14914741316114319</c:v>
                </c:pt>
                <c:pt idx="158">
                  <c:v>0.14856066206172869</c:v>
                </c:pt>
                <c:pt idx="159">
                  <c:v>0.14798311198423594</c:v>
                </c:pt>
                <c:pt idx="160">
                  <c:v>0.14741461864464997</c:v>
                </c:pt>
                <c:pt idx="161">
                  <c:v>0.14685504002151725</c:v>
                </c:pt>
                <c:pt idx="162">
                  <c:v>0.14630423632046563</c:v>
                </c:pt>
                <c:pt idx="163">
                  <c:v>0.14576206993928104</c:v>
                </c:pt>
                <c:pt idx="164">
                  <c:v>0.1452284054335313</c:v>
                </c:pt>
                <c:pt idx="165">
                  <c:v>0.1447031094827296</c:v>
                </c:pt>
                <c:pt idx="166">
                  <c:v>0.14418605085702807</c:v>
                </c:pt>
                <c:pt idx="167">
                  <c:v>0.14367710038443374</c:v>
                </c:pt>
                <c:pt idx="168">
                  <c:v>0.14317613091853901</c:v>
                </c:pt>
                <c:pt idx="169">
                  <c:v>0.14268301730675759</c:v>
                </c:pt>
                <c:pt idx="170">
                  <c:v>0.14219763635905885</c:v>
                </c:pt>
                <c:pt idx="171">
                  <c:v>0.14171986681719237</c:v>
                </c:pt>
                <c:pt idx="172">
                  <c:v>0.14124958932439516</c:v>
                </c:pt>
                <c:pt idx="173">
                  <c:v>0.14078668639557379</c:v>
                </c:pt>
                <c:pt idx="174">
                  <c:v>0.14033104238795424</c:v>
                </c:pt>
                <c:pt idx="175">
                  <c:v>0.13988254347219184</c:v>
                </c:pt>
                <c:pt idx="176">
                  <c:v>0.13944107760393451</c:v>
                </c:pt>
                <c:pt idx="177">
                  <c:v>0.13900653449583147</c:v>
                </c:pt>
                <c:pt idx="178">
                  <c:v>0.13857880558998148</c:v>
                </c:pt>
                <c:pt idx="179">
                  <c:v>0.13815778403081258</c:v>
                </c:pt>
                <c:pt idx="180">
                  <c:v>0.13774336463838749</c:v>
                </c:pt>
                <c:pt idx="181">
                  <c:v>0.13733544388212737</c:v>
                </c:pt>
                <c:pt idx="182">
                  <c:v>0.13693391985494782</c:v>
                </c:pt>
                <c:pt idx="183">
                  <c:v>0.13653869224780035</c:v>
                </c:pt>
                <c:pt idx="184">
                  <c:v>0.13614966232461301</c:v>
                </c:pt>
                <c:pt idx="185">
                  <c:v>0.1357667328976242</c:v>
                </c:pt>
                <c:pt idx="186">
                  <c:v>0.13538980830310307</c:v>
                </c:pt>
                <c:pt idx="187">
                  <c:v>0.13501879437745071</c:v>
                </c:pt>
                <c:pt idx="188">
                  <c:v>0.13465359843367625</c:v>
                </c:pt>
                <c:pt idx="189">
                  <c:v>0.13429412923824144</c:v>
                </c:pt>
                <c:pt idx="190">
                  <c:v>0.13394029698826901</c:v>
                </c:pt>
                <c:pt idx="191">
                  <c:v>0.13359201328910777</c:v>
                </c:pt>
                <c:pt idx="192">
                  <c:v>0.13324919113224987</c:v>
                </c:pt>
                <c:pt idx="193">
                  <c:v>0.1329117448735942</c:v>
                </c:pt>
                <c:pt idx="194">
                  <c:v>0.13257959021205082</c:v>
                </c:pt>
                <c:pt idx="195">
                  <c:v>0.13225264416848076</c:v>
                </c:pt>
                <c:pt idx="196">
                  <c:v>0.13193082506496606</c:v>
                </c:pt>
                <c:pt idx="197">
                  <c:v>0.13161405250440497</c:v>
                </c:pt>
                <c:pt idx="198">
                  <c:v>0.13130224735042706</c:v>
                </c:pt>
                <c:pt idx="199">
                  <c:v>0.13099533170762337</c:v>
                </c:pt>
                <c:pt idx="200">
                  <c:v>0.13069322890208643</c:v>
                </c:pt>
                <c:pt idx="201">
                  <c:v>0.13039586346225554</c:v>
                </c:pt>
                <c:pt idx="202">
                  <c:v>0.13010316110006251</c:v>
                </c:pt>
                <c:pt idx="203">
                  <c:v>0.12981504869237279</c:v>
                </c:pt>
                <c:pt idx="204">
                  <c:v>0.12953145426271789</c:v>
                </c:pt>
                <c:pt idx="205">
                  <c:v>0.83504430264372853</c:v>
                </c:pt>
                <c:pt idx="206">
                  <c:v>2.9373690883657959</c:v>
                </c:pt>
                <c:pt idx="207">
                  <c:v>6.4146019798557372</c:v>
                </c:pt>
                <c:pt idx="208">
                  <c:v>11.245182626168885</c:v>
                </c:pt>
                <c:pt idx="209">
                  <c:v>17.407888770757481</c:v>
                </c:pt>
                <c:pt idx="210">
                  <c:v>24.881830949722051</c:v>
                </c:pt>
                <c:pt idx="211">
                  <c:v>33.646447273171106</c:v>
                </c:pt>
                <c:pt idx="212">
                  <c:v>43.681498288451685</c:v>
                </c:pt>
                <c:pt idx="213">
                  <c:v>54.967061923902193</c:v>
                </c:pt>
                <c:pt idx="214">
                  <c:v>67.483528511908759</c:v>
                </c:pt>
                <c:pt idx="215">
                  <c:v>81.211595890002073</c:v>
                </c:pt>
                <c:pt idx="216">
                  <c:v>96.132264578775022</c:v>
                </c:pt>
                <c:pt idx="217">
                  <c:v>112.22683303542016</c:v>
                </c:pt>
                <c:pt idx="218">
                  <c:v>129.47689298169405</c:v>
                </c:pt>
                <c:pt idx="219">
                  <c:v>147.86432480514426</c:v>
                </c:pt>
                <c:pt idx="220">
                  <c:v>167.37129303245769</c:v>
                </c:pt>
                <c:pt idx="221">
                  <c:v>187.98024187378854</c:v>
                </c:pt>
                <c:pt idx="222">
                  <c:v>209.67389083695139</c:v>
                </c:pt>
                <c:pt idx="223">
                  <c:v>232.43523041040334</c:v>
                </c:pt>
                <c:pt idx="224">
                  <c:v>256.24751781390682</c:v>
                </c:pt>
                <c:pt idx="225">
                  <c:v>281.09427281584021</c:v>
                </c:pt>
                <c:pt idx="226">
                  <c:v>306.95927361609125</c:v>
                </c:pt>
                <c:pt idx="227">
                  <c:v>333.82655279351258</c:v>
                </c:pt>
                <c:pt idx="228">
                  <c:v>361.6803933169341</c:v>
                </c:pt>
                <c:pt idx="229">
                  <c:v>390.5053246187141</c:v>
                </c:pt>
                <c:pt idx="230">
                  <c:v>420.28611872987415</c:v>
                </c:pt>
                <c:pt idx="231">
                  <c:v>451.0077864758365</c:v>
                </c:pt>
                <c:pt idx="232">
                  <c:v>482.65557373181372</c:v>
                </c:pt>
                <c:pt idx="233">
                  <c:v>515.21495773692425</c:v>
                </c:pt>
                <c:pt idx="234">
                  <c:v>548.67164346610491</c:v>
                </c:pt>
                <c:pt idx="235">
                  <c:v>583.01156005891426</c:v>
                </c:pt>
                <c:pt idx="236">
                  <c:v>618.2208573043398</c:v>
                </c:pt>
                <c:pt idx="237">
                  <c:v>654.28590218072907</c:v>
                </c:pt>
                <c:pt idx="238">
                  <c:v>691.19327544997657</c:v>
                </c:pt>
                <c:pt idx="239">
                  <c:v>728.92976830511816</c:v>
                </c:pt>
                <c:pt idx="240">
                  <c:v>767.4823790704977</c:v>
                </c:pt>
                <c:pt idx="241">
                  <c:v>806.13251795799715</c:v>
                </c:pt>
                <c:pt idx="242">
                  <c:v>844.17657229697659</c:v>
                </c:pt>
                <c:pt idx="243">
                  <c:v>881.62404628303557</c:v>
                </c:pt>
                <c:pt idx="244">
                  <c:v>918.48429507360174</c:v>
                </c:pt>
                <c:pt idx="245">
                  <c:v>954.76652712504028</c:v>
                </c:pt>
                <c:pt idx="246">
                  <c:v>990.47980649312092</c:v>
                </c:pt>
                <c:pt idx="247">
                  <c:v>1025.633055097406</c:v>
                </c:pt>
                <c:pt idx="248">
                  <c:v>1060.2350549501316</c:v>
                </c:pt>
                <c:pt idx="249">
                  <c:v>1094.2944503501362</c:v>
                </c:pt>
                <c:pt idx="250">
                  <c:v>1127.8197500423876</c:v>
                </c:pt>
                <c:pt idx="251">
                  <c:v>1160.8193293436429</c:v>
                </c:pt>
                <c:pt idx="252">
                  <c:v>1193.3014322347783</c:v>
                </c:pt>
                <c:pt idx="253">
                  <c:v>1225.2741734203048</c:v>
                </c:pt>
                <c:pt idx="254">
                  <c:v>1256.7455403555914</c:v>
                </c:pt>
                <c:pt idx="255">
                  <c:v>1287.7233952422978</c:v>
                </c:pt>
                <c:pt idx="256">
                  <c:v>1318.2154769925148</c:v>
                </c:pt>
                <c:pt idx="257">
                  <c:v>1348.2294031621061</c:v>
                </c:pt>
                <c:pt idx="258">
                  <c:v>1377.7726718537315</c:v>
                </c:pt>
                <c:pt idx="259">
                  <c:v>1406.85266359003</c:v>
                </c:pt>
                <c:pt idx="260">
                  <c:v>1435.4766431574262</c:v>
                </c:pt>
                <c:pt idx="261">
                  <c:v>1463.6517614210259</c:v>
                </c:pt>
                <c:pt idx="262">
                  <c:v>1491.3850571110511</c:v>
                </c:pt>
                <c:pt idx="263">
                  <c:v>1518.6834585812601</c:v>
                </c:pt>
                <c:pt idx="264">
                  <c:v>1545.5537855397954</c:v>
                </c:pt>
                <c:pt idx="265">
                  <c:v>1572.0027507528873</c:v>
                </c:pt>
                <c:pt idx="266">
                  <c:v>1598.0369617218446</c:v>
                </c:pt>
                <c:pt idx="267">
                  <c:v>1623.6629223337427</c:v>
                </c:pt>
                <c:pt idx="268">
                  <c:v>1648.8870344862326</c:v>
                </c:pt>
                <c:pt idx="269">
                  <c:v>1673.7155996868664</c:v>
                </c:pt>
                <c:pt idx="270">
                  <c:v>1698.1548206273458</c:v>
                </c:pt>
                <c:pt idx="271">
                  <c:v>1722.2108027330821</c:v>
                </c:pt>
                <c:pt idx="272">
                  <c:v>1745.8895556884602</c:v>
                </c:pt>
                <c:pt idx="273">
                  <c:v>1769.1969949381812</c:v>
                </c:pt>
                <c:pt idx="274">
                  <c:v>1792.1389431650641</c:v>
                </c:pt>
                <c:pt idx="275">
                  <c:v>1814.7211317446729</c:v>
                </c:pt>
                <c:pt idx="276">
                  <c:v>1836.9492021771334</c:v>
                </c:pt>
                <c:pt idx="277">
                  <c:v>1858.122915500817</c:v>
                </c:pt>
                <c:pt idx="278">
                  <c:v>1877.5567221066956</c:v>
                </c:pt>
                <c:pt idx="279">
                  <c:v>1895.2779059996396</c:v>
                </c:pt>
                <c:pt idx="280">
                  <c:v>1911.3133233357612</c:v>
                </c:pt>
                <c:pt idx="281">
                  <c:v>1925.6894091316442</c:v>
                </c:pt>
                <c:pt idx="282">
                  <c:v>1938.4321838683625</c:v>
                </c:pt>
                <c:pt idx="283">
                  <c:v>1949.5672599919365</c:v>
                </c:pt>
                <c:pt idx="284">
                  <c:v>1959.1198483118492</c:v>
                </c:pt>
                <c:pt idx="285">
                  <c:v>1967.1147642992405</c:v>
                </c:pt>
                <c:pt idx="286">
                  <c:v>1973.5764342863208</c:v>
                </c:pt>
                <c:pt idx="287">
                  <c:v>1978.5289015685728</c:v>
                </c:pt>
                <c:pt idx="288">
                  <c:v>1981.9958324112811</c:v>
                </c:pt>
                <c:pt idx="289">
                  <c:v>1984.0005219618376</c:v>
                </c:pt>
                <c:pt idx="290">
                  <c:v>1984.5659000693661</c:v>
                </c:pt>
                <c:pt idx="291">
                  <c:v>1983.7145370130797</c:v>
                </c:pt>
                <c:pt idx="292">
                  <c:v>1981.4686491407936</c:v>
                </c:pt>
                <c:pt idx="293">
                  <c:v>1977.8501044190336</c:v>
                </c:pt>
                <c:pt idx="294">
                  <c:v>1972.8804278961131</c:v>
                </c:pt>
                <c:pt idx="295">
                  <c:v>1966.5808070795376</c:v>
                </c:pt>
                <c:pt idx="296">
                  <c:v>1958.9720972290802</c:v>
                </c:pt>
                <c:pt idx="297">
                  <c:v>1950.0748265668617</c:v>
                </c:pt>
                <c:pt idx="298">
                  <c:v>1939.9092014057251</c:v>
                </c:pt>
                <c:pt idx="299">
                  <c:v>1928.4951111971961</c:v>
                </c:pt>
                <c:pt idx="300">
                  <c:v>1915.8521335002793</c:v>
                </c:pt>
                <c:pt idx="301">
                  <c:v>1901.9995388723394</c:v>
                </c:pt>
                <c:pt idx="302">
                  <c:v>1886.9562956832865</c:v>
                </c:pt>
                <c:pt idx="303">
                  <c:v>1870.7410748542711</c:v>
                </c:pt>
                <c:pt idx="304">
                  <c:v>1853.3722545220655</c:v>
                </c:pt>
                <c:pt idx="305">
                  <c:v>1834.867924630312</c:v>
                </c:pt>
                <c:pt idx="306">
                  <c:v>1815.2458914487511</c:v>
                </c:pt>
                <c:pt idx="307">
                  <c:v>1794.5236820216135</c:v>
                </c:pt>
                <c:pt idx="308">
                  <c:v>1772.7185485462362</c:v>
                </c:pt>
                <c:pt idx="309">
                  <c:v>1749.8474726830143</c:v>
                </c:pt>
                <c:pt idx="310">
                  <c:v>1725.9271697977792</c:v>
                </c:pt>
                <c:pt idx="311">
                  <c:v>1700.9740931376373</c:v>
                </c:pt>
                <c:pt idx="312">
                  <c:v>1675.0044379413416</c:v>
                </c:pt>
                <c:pt idx="313">
                  <c:v>1648.7399374808765</c:v>
                </c:pt>
                <c:pt idx="314">
                  <c:v>1622.8872986168219</c:v>
                </c:pt>
                <c:pt idx="315">
                  <c:v>1597.4400628225878</c:v>
                </c:pt>
                <c:pt idx="316">
                  <c:v>1572.3918728496976</c:v>
                </c:pt>
                <c:pt idx="317">
                  <c:v>1547.7364711396172</c:v>
                </c:pt>
                <c:pt idx="318">
                  <c:v>1523.4676982604842</c:v>
                </c:pt>
                <c:pt idx="319">
                  <c:v>1499.579491368356</c:v>
                </c:pt>
                <c:pt idx="320">
                  <c:v>1476.0658826925837</c:v>
                </c:pt>
                <c:pt idx="321">
                  <c:v>1452.9209980449402</c:v>
                </c:pt>
                <c:pt idx="322">
                  <c:v>1430.1390553521248</c:v>
                </c:pt>
                <c:pt idx="323">
                  <c:v>1407.7143632112825</c:v>
                </c:pt>
                <c:pt idx="324">
                  <c:v>1385.6413194681716</c:v>
                </c:pt>
                <c:pt idx="325">
                  <c:v>1363.91440981763</c:v>
                </c:pt>
                <c:pt idx="326">
                  <c:v>1342.5282064259875</c:v>
                </c:pt>
                <c:pt idx="327">
                  <c:v>1321.4773665750793</c:v>
                </c:pt>
                <c:pt idx="328">
                  <c:v>1300.7566313275242</c:v>
                </c:pt>
                <c:pt idx="329">
                  <c:v>1280.360824212933</c:v>
                </c:pt>
                <c:pt idx="330">
                  <c:v>1260.284849934719</c:v>
                </c:pt>
                <c:pt idx="331">
                  <c:v>1240.5236930971857</c:v>
                </c:pt>
                <c:pt idx="332">
                  <c:v>1221.0724169525774</c:v>
                </c:pt>
                <c:pt idx="333">
                  <c:v>1201.9261621677776</c:v>
                </c:pt>
                <c:pt idx="334">
                  <c:v>1183.0801456103452</c:v>
                </c:pt>
                <c:pt idx="335">
                  <c:v>1164.52965915359</c:v>
                </c:pt>
                <c:pt idx="336">
                  <c:v>1146.2700685003845</c:v>
                </c:pt>
                <c:pt idx="337">
                  <c:v>1128.2968120254186</c:v>
                </c:pt>
                <c:pt idx="338">
                  <c:v>1110.6053996356129</c:v>
                </c:pt>
                <c:pt idx="339">
                  <c:v>1093.1914116483993</c:v>
                </c:pt>
                <c:pt idx="340">
                  <c:v>1076.050497687592</c:v>
                </c:pt>
                <c:pt idx="341">
                  <c:v>1059.178375596573</c:v>
                </c:pt>
                <c:pt idx="342">
                  <c:v>1042.5708303685212</c:v>
                </c:pt>
                <c:pt idx="343">
                  <c:v>1026.2237130934166</c:v>
                </c:pt>
                <c:pt idx="344">
                  <c:v>1010.132939921553</c:v>
                </c:pt>
                <c:pt idx="345">
                  <c:v>994.29449104331275</c:v>
                </c:pt>
                <c:pt idx="346">
                  <c:v>978.70440968492937</c:v>
                </c:pt>
                <c:pt idx="347">
                  <c:v>963.35880112000734</c:v>
                </c:pt>
                <c:pt idx="348">
                  <c:v>948.25383169653583</c:v>
                </c:pt>
                <c:pt idx="349">
                  <c:v>933.38572787916428</c:v>
                </c:pt>
                <c:pt idx="350">
                  <c:v>918.75077530649412</c:v>
                </c:pt>
                <c:pt idx="351">
                  <c:v>904.34531786315461</c:v>
                </c:pt>
                <c:pt idx="352">
                  <c:v>890.16575676642753</c:v>
                </c:pt>
                <c:pt idx="353">
                  <c:v>876.2085496671998</c:v>
                </c:pt>
                <c:pt idx="354">
                  <c:v>862.47020976500721</c:v>
                </c:pt>
                <c:pt idx="355">
                  <c:v>848.94730493696215</c:v>
                </c:pt>
                <c:pt idx="356">
                  <c:v>835.63645688033625</c:v>
                </c:pt>
                <c:pt idx="357">
                  <c:v>822.53434026859088</c:v>
                </c:pt>
                <c:pt idx="358">
                  <c:v>809.63768192064117</c:v>
                </c:pt>
                <c:pt idx="359">
                  <c:v>796.94325998314753</c:v>
                </c:pt>
                <c:pt idx="360">
                  <c:v>784.44790312562952</c:v>
                </c:pt>
                <c:pt idx="361">
                  <c:v>772.14848974820154</c:v>
                </c:pt>
                <c:pt idx="362">
                  <c:v>760.04194720173302</c:v>
                </c:pt>
                <c:pt idx="363">
                  <c:v>748.12525102023528</c:v>
                </c:pt>
                <c:pt idx="364">
                  <c:v>736.39542416528877</c:v>
                </c:pt>
                <c:pt idx="365">
                  <c:v>724.84953628231585</c:v>
                </c:pt>
                <c:pt idx="366">
                  <c:v>713.48470296851724</c:v>
                </c:pt>
                <c:pt idx="367">
                  <c:v>702.29808505228959</c:v>
                </c:pt>
                <c:pt idx="368">
                  <c:v>691.28688788393981</c:v>
                </c:pt>
                <c:pt idx="369">
                  <c:v>680.44836063752382</c:v>
                </c:pt>
                <c:pt idx="370">
                  <c:v>669.77979562363419</c:v>
                </c:pt>
                <c:pt idx="371">
                  <c:v>659.27852761296151</c:v>
                </c:pt>
                <c:pt idx="372">
                  <c:v>648.94193317046575</c:v>
                </c:pt>
                <c:pt idx="373">
                  <c:v>638.76742999998714</c:v>
                </c:pt>
                <c:pt idx="374">
                  <c:v>628.75247629913531</c:v>
                </c:pt>
                <c:pt idx="375">
                  <c:v>618.89457012429341</c:v>
                </c:pt>
                <c:pt idx="376">
                  <c:v>609.19124876558192</c:v>
                </c:pt>
                <c:pt idx="377">
                  <c:v>599.64008813162104</c:v>
                </c:pt>
                <c:pt idx="378">
                  <c:v>590.23870214394367</c:v>
                </c:pt>
                <c:pt idx="379">
                  <c:v>580.9847421409022</c:v>
                </c:pt>
                <c:pt idx="380">
                  <c:v>571.87589629092463</c:v>
                </c:pt>
                <c:pt idx="381">
                  <c:v>562.90988901497121</c:v>
                </c:pt>
                <c:pt idx="382">
                  <c:v>554.08448041804706</c:v>
                </c:pt>
                <c:pt idx="383">
                  <c:v>545.3974657296294</c:v>
                </c:pt>
                <c:pt idx="384">
                  <c:v>536.84667475287165</c:v>
                </c:pt>
                <c:pt idx="385">
                  <c:v>528.42997132244125</c:v>
                </c:pt>
                <c:pt idx="386">
                  <c:v>520.14525277086227</c:v>
                </c:pt>
                <c:pt idx="387">
                  <c:v>511.99044940322528</c:v>
                </c:pt>
                <c:pt idx="388">
                  <c:v>503.96352398013408</c:v>
                </c:pt>
                <c:pt idx="389">
                  <c:v>496.06247120876145</c:v>
                </c:pt>
                <c:pt idx="390">
                  <c:v>488.28531724188491</c:v>
                </c:pt>
                <c:pt idx="391">
                  <c:v>480.63011918477895</c:v>
                </c:pt>
                <c:pt idx="392">
                  <c:v>473.09496460983962</c:v>
                </c:pt>
                <c:pt idx="393">
                  <c:v>465.67797107881967</c:v>
                </c:pt>
                <c:pt idx="394">
                  <c:v>458.37728567255732</c:v>
                </c:pt>
                <c:pt idx="395">
                  <c:v>451.19108452807785</c:v>
                </c:pt>
                <c:pt idx="396">
                  <c:v>444.11757238295502</c:v>
                </c:pt>
                <c:pt idx="397">
                  <c:v>437.15498212681706</c:v>
                </c:pt>
                <c:pt idx="398">
                  <c:v>430.30157435988571</c:v>
                </c:pt>
                <c:pt idx="399">
                  <c:v>423.55563695843847</c:v>
                </c:pt>
                <c:pt idx="400">
                  <c:v>416.91548464708359</c:v>
                </c:pt>
                <c:pt idx="401">
                  <c:v>410.37945857774423</c:v>
                </c:pt>
                <c:pt idx="402">
                  <c:v>403.94592591524315</c:v>
                </c:pt>
                <c:pt idx="403">
                  <c:v>397.61327942938658</c:v>
                </c:pt>
                <c:pt idx="404">
                  <c:v>391.37993709344494</c:v>
                </c:pt>
                <c:pt idx="405">
                  <c:v>385.24434168892958</c:v>
                </c:pt>
                <c:pt idx="406">
                  <c:v>379.20496041656702</c:v>
                </c:pt>
                <c:pt idx="407">
                  <c:v>373.26028451337413</c:v>
                </c:pt>
                <c:pt idx="408">
                  <c:v>367.40882887573781</c:v>
                </c:pt>
                <c:pt idx="409">
                  <c:v>361.64913168840457</c:v>
                </c:pt>
                <c:pt idx="410">
                  <c:v>355.97975405928975</c:v>
                </c:pt>
                <c:pt idx="411">
                  <c:v>350.39927966001153</c:v>
                </c:pt>
                <c:pt idx="412">
                  <c:v>344.90631437206304</c:v>
                </c:pt>
                <c:pt idx="413">
                  <c:v>339.49948593853236</c:v>
                </c:pt>
                <c:pt idx="414">
                  <c:v>334.17744362128451</c:v>
                </c:pt>
                <c:pt idx="415">
                  <c:v>328.93885786351876</c:v>
                </c:pt>
                <c:pt idx="416">
                  <c:v>323.78241995761766</c:v>
                </c:pt>
                <c:pt idx="417">
                  <c:v>318.70684171820477</c:v>
                </c:pt>
                <c:pt idx="418">
                  <c:v>313.71085516032952</c:v>
                </c:pt>
                <c:pt idx="419">
                  <c:v>308.79321218269729</c:v>
                </c:pt>
                <c:pt idx="420">
                  <c:v>303.9526842558688</c:v>
                </c:pt>
                <c:pt idx="421">
                  <c:v>299.18806211534752</c:v>
                </c:pt>
                <c:pt idx="422">
                  <c:v>294.49815545947962</c:v>
                </c:pt>
                <c:pt idx="423">
                  <c:v>289.881792652093</c:v>
                </c:pt>
                <c:pt idx="424">
                  <c:v>285.3378204297976</c:v>
                </c:pt>
                <c:pt idx="425">
                  <c:v>280.86510361387616</c:v>
                </c:pt>
                <c:pt idx="426">
                  <c:v>276.46252482669308</c:v>
                </c:pt>
                <c:pt idx="427">
                  <c:v>272.12898421255051</c:v>
                </c:pt>
                <c:pt idx="428">
                  <c:v>267.86339916292121</c:v>
                </c:pt>
                <c:pt idx="429">
                  <c:v>263.66470404599056</c:v>
                </c:pt>
                <c:pt idx="430">
                  <c:v>259.5318499404396</c:v>
                </c:pt>
                <c:pt idx="431">
                  <c:v>255.46380437340264</c:v>
                </c:pt>
                <c:pt idx="432">
                  <c:v>251.45955106253413</c:v>
                </c:pt>
                <c:pt idx="433">
                  <c:v>247.51808966212013</c:v>
                </c:pt>
                <c:pt idx="434">
                  <c:v>243.63843551317117</c:v>
                </c:pt>
                <c:pt idx="435">
                  <c:v>239.81961939743402</c:v>
                </c:pt>
                <c:pt idx="436">
                  <c:v>236.06068729526089</c:v>
                </c:pt>
                <c:pt idx="437">
                  <c:v>232.36070014727517</c:v>
                </c:pt>
                <c:pt idx="438">
                  <c:v>228.71873361977532</c:v>
                </c:pt>
                <c:pt idx="439">
                  <c:v>225.13387787381686</c:v>
                </c:pt>
                <c:pt idx="440">
                  <c:v>221.60523733791547</c:v>
                </c:pt>
                <c:pt idx="441">
                  <c:v>218.13193048431512</c:v>
                </c:pt>
                <c:pt idx="442">
                  <c:v>214.71308960876371</c:v>
                </c:pt>
                <c:pt idx="443">
                  <c:v>211.34786061374274</c:v>
                </c:pt>
                <c:pt idx="444">
                  <c:v>208.03540279509596</c:v>
                </c:pt>
                <c:pt idx="445">
                  <c:v>204.77488863200355</c:v>
                </c:pt>
                <c:pt idx="446">
                  <c:v>201.56550358025103</c:v>
                </c:pt>
                <c:pt idx="447">
                  <c:v>198.40644586873864</c:v>
                </c:pt>
                <c:pt idx="448">
                  <c:v>195.29692629918233</c:v>
                </c:pt>
                <c:pt idx="449">
                  <c:v>192.23616804895568</c:v>
                </c:pt>
                <c:pt idx="450">
                  <c:v>189.2234064770235</c:v>
                </c:pt>
                <c:pt idx="451">
                  <c:v>186.25788893291838</c:v>
                </c:pt>
                <c:pt idx="452">
                  <c:v>183.33887456871332</c:v>
                </c:pt>
                <c:pt idx="453">
                  <c:v>180.46563415394223</c:v>
                </c:pt>
                <c:pt idx="454">
                  <c:v>177.63744989342314</c:v>
                </c:pt>
                <c:pt idx="455">
                  <c:v>174.85361524793797</c:v>
                </c:pt>
                <c:pt idx="456">
                  <c:v>172.11343475772449</c:v>
                </c:pt>
                <c:pt idx="457">
                  <c:v>169.41622386873561</c:v>
                </c:pt>
                <c:pt idx="458">
                  <c:v>166.76130876162409</c:v>
                </c:pt>
                <c:pt idx="459">
                  <c:v>164.14802618340821</c:v>
                </c:pt>
                <c:pt idx="460">
                  <c:v>161.57572328177727</c:v>
                </c:pt>
                <c:pt idx="461">
                  <c:v>159.04375744199572</c:v>
                </c:pt>
                <c:pt idx="462">
                  <c:v>156.55149612636453</c:v>
                </c:pt>
                <c:pt idx="463">
                  <c:v>154.09831671620006</c:v>
                </c:pt>
                <c:pt idx="464">
                  <c:v>151.68360635629119</c:v>
                </c:pt>
                <c:pt idx="465">
                  <c:v>149.30676180179512</c:v>
                </c:pt>
                <c:pt idx="466">
                  <c:v>146.96718926753439</c:v>
                </c:pt>
                <c:pt idx="467">
                  <c:v>144.66430427965699</c:v>
                </c:pt>
                <c:pt idx="468">
                  <c:v>142.39753152962271</c:v>
                </c:pt>
                <c:pt idx="469">
                  <c:v>140.16630473047874</c:v>
                </c:pt>
                <c:pt idx="470">
                  <c:v>137.97006647539001</c:v>
                </c:pt>
                <c:pt idx="471">
                  <c:v>135.80826809838686</c:v>
                </c:pt>
                <c:pt idx="472">
                  <c:v>133.68036953729722</c:v>
                </c:pt>
                <c:pt idx="473">
                  <c:v>131.58583919882767</c:v>
                </c:pt>
                <c:pt idx="474">
                  <c:v>129.52415382576044</c:v>
                </c:pt>
                <c:pt idx="475">
                  <c:v>127.49479836623274</c:v>
                </c:pt>
                <c:pt idx="476">
                  <c:v>125.49726584506641</c:v>
                </c:pt>
                <c:pt idx="477">
                  <c:v>123.53105723711469</c:v>
                </c:pt>
                <c:pt idx="478">
                  <c:v>121.59568134259553</c:v>
                </c:pt>
                <c:pt idx="479">
                  <c:v>119.69065466437958</c:v>
                </c:pt>
                <c:pt idx="480">
                  <c:v>117.81550128720272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8327-794A-9D77-6671C25FC6B7}"/>
            </c:ext>
          </c:extLst>
        </c:ser>
        <c:dLbls/>
        <c:axId val="245661696"/>
        <c:axId val="245663616"/>
      </c:scatterChart>
      <c:valAx>
        <c:axId val="245661696"/>
        <c:scaling>
          <c:orientation val="minMax"/>
          <c:max val="43"/>
          <c:min val="0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t in min 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5663616"/>
        <c:crosses val="autoZero"/>
        <c:crossBetween val="midCat"/>
      </c:valAx>
      <c:valAx>
        <c:axId val="24566361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u="none" strike="noStrike" baseline="0">
                    <a:solidFill>
                      <a:schemeClr val="tx1"/>
                    </a:solidFill>
                    <a:effectLst/>
                  </a:rPr>
                  <a:t>c</a:t>
                </a:r>
                <a:r>
                  <a:rPr lang="de-DE" sz="1000" b="0" i="0" u="none" strike="noStrike" baseline="-25000">
                    <a:solidFill>
                      <a:schemeClr val="tx1"/>
                    </a:solidFill>
                    <a:effectLst/>
                  </a:rPr>
                  <a:t>cab 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baseline="0">
                    <a:effectLst/>
                  </a:rPr>
                  <a:t>in µg/m</a:t>
                </a:r>
                <a:r>
                  <a:rPr lang="de-DE" sz="1000" b="0" i="0" baseline="30000">
                    <a:effectLst/>
                  </a:rPr>
                  <a:t>3</a:t>
                </a:r>
                <a:endParaRPr lang="de-DE" sz="1000">
                  <a:effectLst/>
                </a:endParaRP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5661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P6A!$D$39:$D$519</c:f>
              <c:numCache>
                <c:formatCode>0.00</c:formatCode>
                <c:ptCount val="481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</c:numCache>
            </c:numRef>
          </c:xVal>
          <c:yVal>
            <c:numRef>
              <c:f>P6A!$E$39:$E$519</c:f>
              <c:numCache>
                <c:formatCode>General</c:formatCode>
                <c:ptCount val="481"/>
                <c:pt idx="0">
                  <c:v>0.10000000000000002</c:v>
                </c:pt>
                <c:pt idx="1">
                  <c:v>0.10031841924783308</c:v>
                </c:pt>
                <c:pt idx="2">
                  <c:v>0.10062958114559932</c:v>
                </c:pt>
                <c:pt idx="3">
                  <c:v>0.1009336511014214</c:v>
                </c:pt>
                <c:pt idx="4">
                  <c:v>0.10123079075347191</c:v>
                </c:pt>
                <c:pt idx="5">
                  <c:v>0.10152115805589741</c:v>
                </c:pt>
                <c:pt idx="6">
                  <c:v>0.10180490736278404</c:v>
                </c:pt>
                <c:pt idx="7">
                  <c:v>0.10208218951020935</c:v>
                </c:pt>
                <c:pt idx="8">
                  <c:v>0.10235315189642412</c:v>
                </c:pt>
                <c:pt idx="9">
                  <c:v>0.10261793856020668</c:v>
                </c:pt>
                <c:pt idx="10">
                  <c:v>0.10287669025743125</c:v>
                </c:pt>
                <c:pt idx="11">
                  <c:v>0.10312954453589135</c:v>
                </c:pt>
                <c:pt idx="12">
                  <c:v>0.10337663580841773</c:v>
                </c:pt>
                <c:pt idx="13">
                  <c:v>0.10361809542432983</c:v>
                </c:pt>
                <c:pt idx="14">
                  <c:v>0.10385405173925873</c:v>
                </c:pt>
                <c:pt idx="15">
                  <c:v>0.10408463018337873</c:v>
                </c:pt>
                <c:pt idx="16">
                  <c:v>0.10430995332808381</c:v>
                </c:pt>
                <c:pt idx="17">
                  <c:v>0.10453014095114437</c:v>
                </c:pt>
                <c:pt idx="18">
                  <c:v>0.10474531010037899</c:v>
                </c:pt>
                <c:pt idx="19">
                  <c:v>0.10495557515587495</c:v>
                </c:pt>
                <c:pt idx="20">
                  <c:v>0.10516104789079062</c:v>
                </c:pt>
                <c:pt idx="21">
                  <c:v>0.10536183753077212</c:v>
                </c:pt>
                <c:pt idx="22">
                  <c:v>0.10555805081201572</c:v>
                </c:pt>
                <c:pt idx="23">
                  <c:v>0.10574979203800694</c:v>
                </c:pt>
                <c:pt idx="24">
                  <c:v>0.10593716313496629</c:v>
                </c:pt>
                <c:pt idx="25">
                  <c:v>0.10612026370603159</c:v>
                </c:pt>
                <c:pt idx="26">
                  <c:v>0.10629919108420516</c:v>
                </c:pt>
                <c:pt idx="27">
                  <c:v>0.10647404038409426</c:v>
                </c:pt>
                <c:pt idx="28">
                  <c:v>0.10664490455247243</c:v>
                </c:pt>
                <c:pt idx="29">
                  <c:v>0.10681187441768822</c:v>
                </c:pt>
                <c:pt idx="30">
                  <c:v>0.10697503873794804</c:v>
                </c:pt>
                <c:pt idx="31">
                  <c:v>0.10713448424849835</c:v>
                </c:pt>
                <c:pt idx="32">
                  <c:v>0.10729029570773263</c:v>
                </c:pt>
                <c:pt idx="33">
                  <c:v>0.10744255594224734</c:v>
                </c:pt>
                <c:pt idx="34">
                  <c:v>0.10759134589087123</c:v>
                </c:pt>
                <c:pt idx="35">
                  <c:v>0.1077367446476908</c:v>
                </c:pt>
                <c:pt idx="36">
                  <c:v>0.10787882950409544</c:v>
                </c:pt>
                <c:pt idx="37">
                  <c:v>0.10801767598986409</c:v>
                </c:pt>
                <c:pt idx="38">
                  <c:v>0.10815335791331551</c:v>
                </c:pt>
                <c:pt idx="39">
                  <c:v>0.10828594740054355</c:v>
                </c:pt>
                <c:pt idx="40">
                  <c:v>0.10841551493375801</c:v>
                </c:pt>
                <c:pt idx="41">
                  <c:v>0.10854212938875175</c:v>
                </c:pt>
                <c:pt idx="42">
                  <c:v>0.1086658580715139</c:v>
                </c:pt>
                <c:pt idx="43">
                  <c:v>0.1087867667540084</c:v>
                </c:pt>
                <c:pt idx="44">
                  <c:v>0.10890491970913735</c:v>
                </c:pt>
                <c:pt idx="45">
                  <c:v>0.10902037974490718</c:v>
                </c:pt>
                <c:pt idx="46">
                  <c:v>0.10913320823781644</c:v>
                </c:pt>
                <c:pt idx="47">
                  <c:v>0.10924346516548232</c:v>
                </c:pt>
                <c:pt idx="48">
                  <c:v>0.10935120913852374</c:v>
                </c:pt>
                <c:pt idx="49">
                  <c:v>0.10945649743171768</c:v>
                </c:pt>
                <c:pt idx="50">
                  <c:v>0.10955938601444547</c:v>
                </c:pt>
                <c:pt idx="51">
                  <c:v>0.10965992958044514</c:v>
                </c:pt>
                <c:pt idx="52">
                  <c:v>0.10975818157688551</c:v>
                </c:pt>
                <c:pt idx="53">
                  <c:v>0.10985419423277791</c:v>
                </c:pt>
                <c:pt idx="54">
                  <c:v>0.10994801858674007</c:v>
                </c:pt>
                <c:pt idx="55">
                  <c:v>0.11003970451412744</c:v>
                </c:pt>
                <c:pt idx="56">
                  <c:v>0.11012930075354595</c:v>
                </c:pt>
                <c:pt idx="57">
                  <c:v>0.11021685493276064</c:v>
                </c:pt>
                <c:pt idx="58">
                  <c:v>0.11030241359401373</c:v>
                </c:pt>
                <c:pt idx="59">
                  <c:v>0.1103860222187656</c:v>
                </c:pt>
                <c:pt idx="60">
                  <c:v>0.11046772525187201</c:v>
                </c:pt>
                <c:pt idx="61">
                  <c:v>0.11054756612521011</c:v>
                </c:pt>
                <c:pt idx="62">
                  <c:v>0.11062558728076607</c:v>
                </c:pt>
                <c:pt idx="63">
                  <c:v>0.11070183019319653</c:v>
                </c:pt>
                <c:pt idx="64">
                  <c:v>0.11077633539187576</c:v>
                </c:pt>
                <c:pt idx="65">
                  <c:v>0.11084914248244032</c:v>
                </c:pt>
                <c:pt idx="66">
                  <c:v>0.11092029016784274</c:v>
                </c:pt>
                <c:pt idx="67">
                  <c:v>0.11098981626892539</c:v>
                </c:pt>
                <c:pt idx="68">
                  <c:v>0.1110577577445252</c:v>
                </c:pt>
                <c:pt idx="69">
                  <c:v>0.1111241507111205</c:v>
                </c:pt>
                <c:pt idx="70">
                  <c:v>0.11118903046202976</c:v>
                </c:pt>
                <c:pt idx="71">
                  <c:v>0.11125243148617296</c:v>
                </c:pt>
                <c:pt idx="72">
                  <c:v>0.11131438748640532</c:v>
                </c:pt>
                <c:pt idx="73">
                  <c:v>0.11137493139743299</c:v>
                </c:pt>
                <c:pt idx="74">
                  <c:v>0.11143409540332072</c:v>
                </c:pt>
                <c:pt idx="75">
                  <c:v>0.11149191095460023</c:v>
                </c:pt>
                <c:pt idx="76">
                  <c:v>0.11154840878498885</c:v>
                </c:pt>
                <c:pt idx="77">
                  <c:v>0.11160361892772686</c:v>
                </c:pt>
                <c:pt idx="78">
                  <c:v>0.1116575707315428</c:v>
                </c:pt>
                <c:pt idx="79">
                  <c:v>0.1117102928762546</c:v>
                </c:pt>
                <c:pt idx="80">
                  <c:v>0.11176181338801534</c:v>
                </c:pt>
                <c:pt idx="81">
                  <c:v>0.11181215965421144</c:v>
                </c:pt>
                <c:pt idx="82">
                  <c:v>0.11186135843802127</c:v>
                </c:pt>
                <c:pt idx="83">
                  <c:v>0.11190943589264198</c:v>
                </c:pt>
                <c:pt idx="84">
                  <c:v>0.11195641757519213</c:v>
                </c:pt>
                <c:pt idx="85">
                  <c:v>0.11200232846029735</c:v>
                </c:pt>
                <c:pt idx="86">
                  <c:v>0.11204719295336646</c:v>
                </c:pt>
                <c:pt idx="87">
                  <c:v>0.11209103490356483</c:v>
                </c:pt>
                <c:pt idx="88">
                  <c:v>0.11213387761649232</c:v>
                </c:pt>
                <c:pt idx="89">
                  <c:v>0.11217574386657204</c:v>
                </c:pt>
                <c:pt idx="90">
                  <c:v>0.11221665590915682</c:v>
                </c:pt>
                <c:pt idx="91">
                  <c:v>0.1122566354923598</c:v>
                </c:pt>
                <c:pt idx="92">
                  <c:v>0.11229570386861534</c:v>
                </c:pt>
                <c:pt idx="93">
                  <c:v>0.11233388180597638</c:v>
                </c:pt>
                <c:pt idx="94">
                  <c:v>0.11237118959915442</c:v>
                </c:pt>
                <c:pt idx="95">
                  <c:v>0.11240764708030779</c:v>
                </c:pt>
                <c:pt idx="96">
                  <c:v>0.11244327362958415</c:v>
                </c:pt>
                <c:pt idx="97">
                  <c:v>0.11247808818542251</c:v>
                </c:pt>
                <c:pt idx="98">
                  <c:v>0.11251210925462067</c:v>
                </c:pt>
                <c:pt idx="99">
                  <c:v>0.11254535492217305</c:v>
                </c:pt>
                <c:pt idx="100">
                  <c:v>0.11257784286088436</c:v>
                </c:pt>
                <c:pt idx="101">
                  <c:v>0.11260959034076418</c:v>
                </c:pt>
                <c:pt idx="102">
                  <c:v>0.11264061423820736</c:v>
                </c:pt>
                <c:pt idx="103">
                  <c:v>0.11267093104496514</c:v>
                </c:pt>
                <c:pt idx="104">
                  <c:v>0.11270055687691209</c:v>
                </c:pt>
                <c:pt idx="105">
                  <c:v>0.11272950748261272</c:v>
                </c:pt>
                <c:pt idx="106">
                  <c:v>0.11275779825169344</c:v>
                </c:pt>
                <c:pt idx="107">
                  <c:v>0.11278544422302313</c:v>
                </c:pt>
                <c:pt idx="108">
                  <c:v>0.11281246009270779</c:v>
                </c:pt>
                <c:pt idx="109">
                  <c:v>0.11283886022190252</c:v>
                </c:pt>
                <c:pt idx="110">
                  <c:v>0.11286465864444579</c:v>
                </c:pt>
                <c:pt idx="111">
                  <c:v>0.11288986907431951</c:v>
                </c:pt>
                <c:pt idx="112">
                  <c:v>0.11291450491293917</c:v>
                </c:pt>
                <c:pt idx="113">
                  <c:v>0.1129385792562778</c:v>
                </c:pt>
                <c:pt idx="114">
                  <c:v>0.11296210490182748</c:v>
                </c:pt>
                <c:pt idx="115">
                  <c:v>0.11298509435540241</c:v>
                </c:pt>
                <c:pt idx="116">
                  <c:v>0.11300755983778661</c:v>
                </c:pt>
                <c:pt idx="117">
                  <c:v>0.11302951329123037</c:v>
                </c:pt>
                <c:pt idx="118">
                  <c:v>0.11305096638579853</c:v>
                </c:pt>
                <c:pt idx="119">
                  <c:v>0.11307193052557404</c:v>
                </c:pt>
                <c:pt idx="120">
                  <c:v>0.11309241685472023</c:v>
                </c:pt>
                <c:pt idx="121">
                  <c:v>0.11309462130960612</c:v>
                </c:pt>
                <c:pt idx="122">
                  <c:v>0.11306128199931939</c:v>
                </c:pt>
                <c:pt idx="123">
                  <c:v>0.11299320903049878</c:v>
                </c:pt>
                <c:pt idx="124">
                  <c:v>0.11289119404598864</c:v>
                </c:pt>
                <c:pt idx="125">
                  <c:v>0.11275601064566251</c:v>
                </c:pt>
                <c:pt idx="126">
                  <c:v>0.11258841479765477</c:v>
                </c:pt>
                <c:pt idx="127">
                  <c:v>0.11238914524021985</c:v>
                </c:pt>
                <c:pt idx="128">
                  <c:v>0.11215892387443259</c:v>
                </c:pt>
                <c:pt idx="129">
                  <c:v>0.11189845614793764</c:v>
                </c:pt>
                <c:pt idx="130">
                  <c:v>0.11160843142995309</c:v>
                </c:pt>
                <c:pt idx="131">
                  <c:v>0.11128952337772685</c:v>
                </c:pt>
                <c:pt idx="132">
                  <c:v>0.11094239029464067</c:v>
                </c:pt>
                <c:pt idx="133">
                  <c:v>0.11056767548015277</c:v>
                </c:pt>
                <c:pt idx="134">
                  <c:v>0.11016600757176415</c:v>
                </c:pt>
                <c:pt idx="135">
                  <c:v>0.10973800087919115</c:v>
                </c:pt>
                <c:pt idx="136">
                  <c:v>0.10928425571092158</c:v>
                </c:pt>
                <c:pt idx="137">
                  <c:v>0.10880535869332808</c:v>
                </c:pt>
                <c:pt idx="138">
                  <c:v>0.10830188308250804</c:v>
                </c:pt>
                <c:pt idx="139">
                  <c:v>0.10777438906901658</c:v>
                </c:pt>
                <c:pt idx="140">
                  <c:v>0.10722342407565379</c:v>
                </c:pt>
                <c:pt idx="141">
                  <c:v>0.10664952304846473</c:v>
                </c:pt>
                <c:pt idx="142">
                  <c:v>0.10605320874110762</c:v>
                </c:pt>
                <c:pt idx="143">
                  <c:v>0.10543499199273999</c:v>
                </c:pt>
                <c:pt idx="144">
                  <c:v>0.10479537199957194</c:v>
                </c:pt>
                <c:pt idx="145">
                  <c:v>0.10415265153402849</c:v>
                </c:pt>
                <c:pt idx="146">
                  <c:v>0.10352457982934132</c:v>
                </c:pt>
                <c:pt idx="147">
                  <c:v>0.10291082301377906</c:v>
                </c:pt>
                <c:pt idx="148">
                  <c:v>0.10231105482515042</c:v>
                </c:pt>
                <c:pt idx="149">
                  <c:v>0.10172495643736904</c:v>
                </c:pt>
                <c:pt idx="150">
                  <c:v>0.10115221629097117</c:v>
                </c:pt>
                <c:pt idx="151">
                  <c:v>0.10059252992749632</c:v>
                </c:pt>
                <c:pt idx="152">
                  <c:v>0.10004559982764244</c:v>
                </c:pt>
                <c:pt idx="153">
                  <c:v>9.9511135253110047E-2</c:v>
                </c:pt>
                <c:pt idx="154">
                  <c:v>9.8988852092050869E-2</c:v>
                </c:pt>
                <c:pt idx="155">
                  <c:v>9.8478472708039069E-2</c:v>
                </c:pt>
                <c:pt idx="156">
                  <c:v>9.7979725792484693E-2</c:v>
                </c:pt>
                <c:pt idx="157">
                  <c:v>9.7492346220410794E-2</c:v>
                </c:pt>
                <c:pt idx="158">
                  <c:v>9.7016074909517774E-2</c:v>
                </c:pt>
                <c:pt idx="159">
                  <c:v>9.6550658682459808E-2</c:v>
                </c:pt>
                <c:pt idx="160">
                  <c:v>9.609585013226031E-2</c:v>
                </c:pt>
                <c:pt idx="161">
                  <c:v>9.565140749079476E-2</c:v>
                </c:pt>
                <c:pt idx="162">
                  <c:v>9.5217094500271118E-2</c:v>
                </c:pt>
                <c:pt idx="163">
                  <c:v>9.4792680287639319E-2</c:v>
                </c:pt>
                <c:pt idx="164">
                  <c:v>9.4377939241863329E-2</c:v>
                </c:pt>
                <c:pt idx="165">
                  <c:v>9.3972650893990359E-2</c:v>
                </c:pt>
                <c:pt idx="166">
                  <c:v>9.3576599799953405E-2</c:v>
                </c:pt>
                <c:pt idx="167">
                  <c:v>9.3189575426045099E-2</c:v>
                </c:pt>
                <c:pt idx="168">
                  <c:v>9.2811372037001724E-2</c:v>
                </c:pt>
                <c:pt idx="169">
                  <c:v>9.2441788586637985E-2</c:v>
                </c:pt>
                <c:pt idx="170">
                  <c:v>9.2080628610974477E-2</c:v>
                </c:pt>
                <c:pt idx="171">
                  <c:v>9.1727700123800882E-2</c:v>
                </c:pt>
                <c:pt idx="172">
                  <c:v>9.1382815514619575E-2</c:v>
                </c:pt>
                <c:pt idx="173">
                  <c:v>9.1045791448915184E-2</c:v>
                </c:pt>
                <c:pt idx="174">
                  <c:v>9.0716448770697261E-2</c:v>
                </c:pt>
                <c:pt idx="175">
                  <c:v>9.0394612407264111E-2</c:v>
                </c:pt>
                <c:pt idx="176">
                  <c:v>9.0080111276137284E-2</c:v>
                </c:pt>
                <c:pt idx="177">
                  <c:v>8.9772778194117164E-2</c:v>
                </c:pt>
                <c:pt idx="178">
                  <c:v>8.9472449788411401E-2</c:v>
                </c:pt>
                <c:pt idx="179">
                  <c:v>8.9178966409788799E-2</c:v>
                </c:pt>
                <c:pt idx="180">
                  <c:v>8.8892172047712575E-2</c:v>
                </c:pt>
                <c:pt idx="181">
                  <c:v>8.8611914247408122E-2</c:v>
                </c:pt>
                <c:pt idx="182">
                  <c:v>8.833804402882052E-2</c:v>
                </c:pt>
                <c:pt idx="183">
                  <c:v>8.807041580741963E-2</c:v>
                </c:pt>
                <c:pt idx="184">
                  <c:v>8.7808887316809747E-2</c:v>
                </c:pt>
                <c:pt idx="185">
                  <c:v>8.7553319533103469E-2</c:v>
                </c:pt>
                <c:pt idx="186">
                  <c:v>8.7303576601018978E-2</c:v>
                </c:pt>
                <c:pt idx="187">
                  <c:v>8.7059525761661885E-2</c:v>
                </c:pt>
                <c:pt idx="188">
                  <c:v>8.682103728195284E-2</c:v>
                </c:pt>
                <c:pt idx="189">
                  <c:v>8.6587984385663841E-2</c:v>
                </c:pt>
                <c:pt idx="190">
                  <c:v>8.6360243186026225E-2</c:v>
                </c:pt>
                <c:pt idx="191">
                  <c:v>8.6137692619874667E-2</c:v>
                </c:pt>
                <c:pt idx="192">
                  <c:v>8.5920214383292115E-2</c:v>
                </c:pt>
                <c:pt idx="193">
                  <c:v>8.5707692868721597E-2</c:v>
                </c:pt>
                <c:pt idx="194">
                  <c:v>8.5500015103511268E-2</c:v>
                </c:pt>
                <c:pt idx="195">
                  <c:v>8.5297070689860172E-2</c:v>
                </c:pt>
                <c:pt idx="196">
                  <c:v>8.5098751746132753E-2</c:v>
                </c:pt>
                <c:pt idx="197">
                  <c:v>8.4904952849510842E-2</c:v>
                </c:pt>
                <c:pt idx="198">
                  <c:v>8.4715570979952845E-2</c:v>
                </c:pt>
                <c:pt idx="199">
                  <c:v>8.453050546543002E-2</c:v>
                </c:pt>
                <c:pt idx="200">
                  <c:v>8.4349657928411162E-2</c:v>
                </c:pt>
                <c:pt idx="201">
                  <c:v>8.4172932233566714E-2</c:v>
                </c:pt>
                <c:pt idx="202">
                  <c:v>8.4000234436665044E-2</c:v>
                </c:pt>
                <c:pt idx="203">
                  <c:v>8.3831472734633275E-2</c:v>
                </c:pt>
                <c:pt idx="204">
                  <c:v>8.3666557416756521E-2</c:v>
                </c:pt>
                <c:pt idx="205">
                  <c:v>0.67733719410533388</c:v>
                </c:pt>
                <c:pt idx="206">
                  <c:v>2.4405943929113185</c:v>
                </c:pt>
                <c:pt idx="207">
                  <c:v>5.3467811625485355</c:v>
                </c:pt>
                <c:pt idx="208">
                  <c:v>9.369848072734893</c:v>
                </c:pt>
                <c:pt idx="209">
                  <c:v>14.484339406777062</c:v>
                </c:pt>
                <c:pt idx="210">
                  <c:v>20.665379629764288</c:v>
                </c:pt>
                <c:pt idx="211">
                  <c:v>27.888660165180031</c:v>
                </c:pt>
                <c:pt idx="212">
                  <c:v>36.130426472894264</c:v>
                </c:pt>
                <c:pt idx="213">
                  <c:v>45.367465421671696</c:v>
                </c:pt>
                <c:pt idx="214">
                  <c:v>55.577092949485881</c:v>
                </c:pt>
                <c:pt idx="215">
                  <c:v>66.737142005077317</c:v>
                </c:pt>
                <c:pt idx="216">
                  <c:v>78.825950764340405</c:v>
                </c:pt>
                <c:pt idx="217">
                  <c:v>91.822351115286892</c:v>
                </c:pt>
                <c:pt idx="218">
                  <c:v>105.70565740545305</c:v>
                </c:pt>
                <c:pt idx="219">
                  <c:v>120.45565544577451</c:v>
                </c:pt>
                <c:pt idx="220">
                  <c:v>136.0525917650854</c:v>
                </c:pt>
                <c:pt idx="221">
                  <c:v>152.47716310952293</c:v>
                </c:pt>
                <c:pt idx="222">
                  <c:v>169.71050618126296</c:v>
                </c:pt>
                <c:pt idx="223">
                  <c:v>187.73418761112595</c:v>
                </c:pt>
                <c:pt idx="224">
                  <c:v>206.53019415972679</c:v>
                </c:pt>
                <c:pt idx="225">
                  <c:v>226.08092314195656</c:v>
                </c:pt>
                <c:pt idx="226">
                  <c:v>246.36917306971014</c:v>
                </c:pt>
                <c:pt idx="227">
                  <c:v>267.37813450788059</c:v>
                </c:pt>
                <c:pt idx="228">
                  <c:v>289.09138113876315</c:v>
                </c:pt>
                <c:pt idx="229">
                  <c:v>311.49286103011661</c:v>
                </c:pt>
                <c:pt idx="230">
                  <c:v>334.56688810224364</c:v>
                </c:pt>
                <c:pt idx="231">
                  <c:v>358.29813378954816</c:v>
                </c:pt>
                <c:pt idx="232">
                  <c:v>382.67161889214435</c:v>
                </c:pt>
                <c:pt idx="233">
                  <c:v>407.67270561318094</c:v>
                </c:pt>
                <c:pt idx="234">
                  <c:v>433.28708977764774</c:v>
                </c:pt>
                <c:pt idx="235">
                  <c:v>459.50079322853247</c:v>
                </c:pt>
                <c:pt idx="236">
                  <c:v>486.30015639627999</c:v>
                </c:pt>
                <c:pt idx="237">
                  <c:v>513.67183103760999</c:v>
                </c:pt>
                <c:pt idx="238">
                  <c:v>541.6027731398276</c:v>
                </c:pt>
                <c:pt idx="239">
                  <c:v>570.08023598685861</c:v>
                </c:pt>
                <c:pt idx="240">
                  <c:v>599.09176338332304</c:v>
                </c:pt>
                <c:pt idx="241">
                  <c:v>628.03135123975426</c:v>
                </c:pt>
                <c:pt idx="242">
                  <c:v>656.31135359282075</c:v>
                </c:pt>
                <c:pt idx="243">
                  <c:v>683.94680358806681</c:v>
                </c:pt>
                <c:pt idx="244">
                  <c:v>710.95239173848449</c:v>
                </c:pt>
                <c:pt idx="245">
                  <c:v>737.34247373372716</c:v>
                </c:pt>
                <c:pt idx="246">
                  <c:v>763.13107807133952</c:v>
                </c:pt>
                <c:pt idx="247">
                  <c:v>788.33191351405662</c:v>
                </c:pt>
                <c:pt idx="248">
                  <c:v>812.95837637713748</c:v>
                </c:pt>
                <c:pt idx="249">
                  <c:v>837.02355764960907</c:v>
                </c:pt>
                <c:pt idx="250">
                  <c:v>860.54024995320094</c:v>
                </c:pt>
                <c:pt idx="251">
                  <c:v>883.52095434267721</c:v>
                </c:pt>
                <c:pt idx="252">
                  <c:v>905.97788695117265</c:v>
                </c:pt>
                <c:pt idx="253">
                  <c:v>927.92298548407246</c:v>
                </c:pt>
                <c:pt idx="254">
                  <c:v>949.36791556488447</c:v>
                </c:pt>
                <c:pt idx="255">
                  <c:v>970.32407693647554</c:v>
                </c:pt>
                <c:pt idx="256">
                  <c:v>990.80260952097217</c:v>
                </c:pt>
                <c:pt idx="257">
                  <c:v>1010.8143993415453</c:v>
                </c:pt>
                <c:pt idx="258">
                  <c:v>1030.3700843092256</c:v>
                </c:pt>
                <c:pt idx="259">
                  <c:v>1049.4800598778277</c:v>
                </c:pt>
                <c:pt idx="260">
                  <c:v>1068.1544845699893</c:v>
                </c:pt>
                <c:pt idx="261">
                  <c:v>1086.4032853772585</c:v>
                </c:pt>
                <c:pt idx="262">
                  <c:v>1104.2361630371086</c:v>
                </c:pt>
                <c:pt idx="263">
                  <c:v>1121.6625971896747</c:v>
                </c:pt>
                <c:pt idx="264">
                  <c:v>1138.6918514169633</c:v>
                </c:pt>
                <c:pt idx="265">
                  <c:v>1155.3329781672073</c:v>
                </c:pt>
                <c:pt idx="266">
                  <c:v>1171.5948235669848</c:v>
                </c:pt>
                <c:pt idx="267">
                  <c:v>1187.4860321236649</c:v>
                </c:pt>
                <c:pt idx="268">
                  <c:v>1203.0150513206718</c:v>
                </c:pt>
                <c:pt idx="269">
                  <c:v>1218.1901361080168</c:v>
                </c:pt>
                <c:pt idx="270">
                  <c:v>1233.0193532904832</c:v>
                </c:pt>
                <c:pt idx="271">
                  <c:v>1247.510585815797</c:v>
                </c:pt>
                <c:pt idx="272">
                  <c:v>1261.6715369650592</c:v>
                </c:pt>
                <c:pt idx="273">
                  <c:v>1275.5097344476746</c:v>
                </c:pt>
                <c:pt idx="274">
                  <c:v>1289.032534402947</c:v>
                </c:pt>
                <c:pt idx="275">
                  <c:v>1302.2471253104734</c:v>
                </c:pt>
                <c:pt idx="276">
                  <c:v>1315.1605318114096</c:v>
                </c:pt>
                <c:pt idx="277">
                  <c:v>1327.1857866493588</c:v>
                </c:pt>
                <c:pt idx="278">
                  <c:v>1337.7538468102296</c:v>
                </c:pt>
                <c:pt idx="279">
                  <c:v>1346.8979243939777</c:v>
                </c:pt>
                <c:pt idx="280">
                  <c:v>1354.6504745367865</c:v>
                </c:pt>
                <c:pt idx="281">
                  <c:v>1361.0432126636331</c:v>
                </c:pt>
                <c:pt idx="282">
                  <c:v>1366.1071313476507</c:v>
                </c:pt>
                <c:pt idx="283">
                  <c:v>1369.8725167852217</c:v>
                </c:pt>
                <c:pt idx="284">
                  <c:v>1372.3689648955842</c:v>
                </c:pt>
                <c:pt idx="285">
                  <c:v>1373.6253970534951</c:v>
                </c:pt>
                <c:pt idx="286">
                  <c:v>1373.6700754633182</c:v>
                </c:pt>
                <c:pt idx="287">
                  <c:v>1372.5306181827061</c:v>
                </c:pt>
                <c:pt idx="288">
                  <c:v>1370.2340138038721</c:v>
                </c:pt>
                <c:pt idx="289">
                  <c:v>1366.8066358002379</c:v>
                </c:pt>
                <c:pt idx="290">
                  <c:v>1362.2742565461122</c:v>
                </c:pt>
                <c:pt idx="291">
                  <c:v>1356.6620610168166</c:v>
                </c:pt>
                <c:pt idx="292">
                  <c:v>1349.9946601765762</c:v>
                </c:pt>
                <c:pt idx="293">
                  <c:v>1342.2961040612661</c:v>
                </c:pt>
                <c:pt idx="294">
                  <c:v>1333.5898945629845</c:v>
                </c:pt>
                <c:pt idx="295">
                  <c:v>1323.8989979232385</c:v>
                </c:pt>
                <c:pt idx="296">
                  <c:v>1313.2458569413886</c:v>
                </c:pt>
                <c:pt idx="297">
                  <c:v>1301.6524029048433</c:v>
                </c:pt>
                <c:pt idx="298">
                  <c:v>1289.1400672473394</c:v>
                </c:pt>
                <c:pt idx="299">
                  <c:v>1275.7297929415085</c:v>
                </c:pt>
                <c:pt idx="300">
                  <c:v>1261.4420456317932</c:v>
                </c:pt>
                <c:pt idx="301">
                  <c:v>1246.2968245136155</c:v>
                </c:pt>
                <c:pt idx="302">
                  <c:v>1230.3136729645912</c:v>
                </c:pt>
                <c:pt idx="303">
                  <c:v>1213.5116889334467</c:v>
                </c:pt>
                <c:pt idx="304">
                  <c:v>1195.9095350921448</c:v>
                </c:pt>
                <c:pt idx="305">
                  <c:v>1177.5254487566285</c:v>
                </c:pt>
                <c:pt idx="306">
                  <c:v>1158.3772515814539</c:v>
                </c:pt>
                <c:pt idx="307">
                  <c:v>1138.4823590334663</c:v>
                </c:pt>
                <c:pt idx="308">
                  <c:v>1117.8577896495494</c:v>
                </c:pt>
                <c:pt idx="309">
                  <c:v>1096.520174083377</c:v>
                </c:pt>
                <c:pt idx="310">
                  <c:v>1074.4857639459738</c:v>
                </c:pt>
                <c:pt idx="311">
                  <c:v>1051.7704404447809</c:v>
                </c:pt>
                <c:pt idx="312">
                  <c:v>1028.3897228258234</c:v>
                </c:pt>
                <c:pt idx="313">
                  <c:v>1004.952608416752</c:v>
                </c:pt>
                <c:pt idx="314">
                  <c:v>982.04966819777678</c:v>
                </c:pt>
                <c:pt idx="315">
                  <c:v>959.66872737381073</c:v>
                </c:pt>
                <c:pt idx="316">
                  <c:v>937.79788863534748</c:v>
                </c:pt>
                <c:pt idx="317">
                  <c:v>916.42552583406359</c:v>
                </c:pt>
                <c:pt idx="318">
                  <c:v>895.54027780256558</c:v>
                </c:pt>
                <c:pt idx="319">
                  <c:v>875.13104231499494</c:v>
                </c:pt>
                <c:pt idx="320">
                  <c:v>855.18697018528383</c:v>
                </c:pt>
                <c:pt idx="321">
                  <c:v>835.69745949991955</c:v>
                </c:pt>
                <c:pt idx="322">
                  <c:v>816.65214998215708</c:v>
                </c:pt>
                <c:pt idx="323">
                  <c:v>798.04091748468022</c:v>
                </c:pt>
                <c:pt idx="324">
                  <c:v>779.8538686077851</c:v>
                </c:pt>
                <c:pt idx="325">
                  <c:v>762.08133544022587</c:v>
                </c:pt>
                <c:pt idx="326">
                  <c:v>744.71387041992375</c:v>
                </c:pt>
                <c:pt idx="327">
                  <c:v>727.7422413118129</c:v>
                </c:pt>
                <c:pt idx="328">
                  <c:v>711.15742630014768</c:v>
                </c:pt>
                <c:pt idx="329">
                  <c:v>694.95060919266666</c:v>
                </c:pt>
                <c:pt idx="330">
                  <c:v>679.11317473406132</c:v>
                </c:pt>
                <c:pt idx="331">
                  <c:v>663.6367040262603</c:v>
                </c:pt>
                <c:pt idx="332">
                  <c:v>648.51297005309277</c:v>
                </c:pt>
                <c:pt idx="333">
                  <c:v>633.73393330695342</c:v>
                </c:pt>
                <c:pt idx="334">
                  <c:v>619.29173751514315</c:v>
                </c:pt>
                <c:pt idx="335">
                  <c:v>605.17870546361462</c:v>
                </c:pt>
                <c:pt idx="336">
                  <c:v>591.38733491590199</c:v>
                </c:pt>
                <c:pt idx="337">
                  <c:v>577.9102946250656</c:v>
                </c:pt>
                <c:pt idx="338">
                  <c:v>564.74042043653174</c:v>
                </c:pt>
                <c:pt idx="339">
                  <c:v>551.87071147975541</c:v>
                </c:pt>
                <c:pt idx="340">
                  <c:v>539.29432644668282</c:v>
                </c:pt>
                <c:pt idx="341">
                  <c:v>527.00457995503325</c:v>
                </c:pt>
                <c:pt idx="342">
                  <c:v>514.99493899446918</c:v>
                </c:pt>
                <c:pt idx="343">
                  <c:v>503.25901945376444</c:v>
                </c:pt>
                <c:pt idx="344">
                  <c:v>491.79058272712422</c:v>
                </c:pt>
                <c:pt idx="345">
                  <c:v>480.58353239785339</c:v>
                </c:pt>
                <c:pt idx="346">
                  <c:v>469.63191099761013</c:v>
                </c:pt>
                <c:pt idx="347">
                  <c:v>458.9298968395218</c:v>
                </c:pt>
                <c:pt idx="348">
                  <c:v>448.47180092347963</c:v>
                </c:pt>
                <c:pt idx="349">
                  <c:v>438.25206391196781</c:v>
                </c:pt>
                <c:pt idx="350">
                  <c:v>428.26525317481889</c:v>
                </c:pt>
                <c:pt idx="351">
                  <c:v>418.50605990132402</c:v>
                </c:pt>
                <c:pt idx="352">
                  <c:v>408.96929627816365</c:v>
                </c:pt>
                <c:pt idx="353">
                  <c:v>399.64989273165884</c:v>
                </c:pt>
                <c:pt idx="354">
                  <c:v>390.54289523287588</c:v>
                </c:pt>
                <c:pt idx="355">
                  <c:v>381.64346266415265</c:v>
                </c:pt>
                <c:pt idx="356">
                  <c:v>372.94686424564685</c:v>
                </c:pt>
                <c:pt idx="357">
                  <c:v>364.44847702053784</c:v>
                </c:pt>
                <c:pt idx="358">
                  <c:v>356.14378339754472</c:v>
                </c:pt>
                <c:pt idx="359">
                  <c:v>348.02836874945575</c:v>
                </c:pt>
                <c:pt idx="360">
                  <c:v>340.09791906639083</c:v>
                </c:pt>
                <c:pt idx="361">
                  <c:v>332.34821866255066</c:v>
                </c:pt>
                <c:pt idx="362">
                  <c:v>324.7751479352338</c:v>
                </c:pt>
                <c:pt idx="363">
                  <c:v>317.37468117492824</c:v>
                </c:pt>
                <c:pt idx="364">
                  <c:v>310.14288442531699</c:v>
                </c:pt>
                <c:pt idx="365">
                  <c:v>303.07591339205612</c:v>
                </c:pt>
                <c:pt idx="366">
                  <c:v>296.17001139921723</c:v>
                </c:pt>
                <c:pt idx="367">
                  <c:v>289.42150739230442</c:v>
                </c:pt>
                <c:pt idx="368">
                  <c:v>282.82681398678795</c:v>
                </c:pt>
                <c:pt idx="369">
                  <c:v>276.38242556111413</c:v>
                </c:pt>
                <c:pt idx="370">
                  <c:v>270.08491639317941</c:v>
                </c:pt>
                <c:pt idx="371">
                  <c:v>263.93093883927742</c:v>
                </c:pt>
                <c:pt idx="372">
                  <c:v>257.91722155455147</c:v>
                </c:pt>
                <c:pt idx="373">
                  <c:v>252.04056775400568</c:v>
                </c:pt>
                <c:pt idx="374">
                  <c:v>246.2978535131511</c:v>
                </c:pt>
                <c:pt idx="375">
                  <c:v>240.68602610738293</c:v>
                </c:pt>
                <c:pt idx="376">
                  <c:v>235.20210238920677</c:v>
                </c:pt>
                <c:pt idx="377">
                  <c:v>229.84316720245039</c:v>
                </c:pt>
                <c:pt idx="378">
                  <c:v>224.60637183261849</c:v>
                </c:pt>
                <c:pt idx="379">
                  <c:v>219.4889324925673</c:v>
                </c:pt>
                <c:pt idx="380">
                  <c:v>214.48812884269208</c:v>
                </c:pt>
                <c:pt idx="381">
                  <c:v>209.60130254484406</c:v>
                </c:pt>
                <c:pt idx="382">
                  <c:v>204.82585584920432</c:v>
                </c:pt>
                <c:pt idx="383">
                  <c:v>200.15925021336696</c:v>
                </c:pt>
                <c:pt idx="384">
                  <c:v>195.59900495289457</c:v>
                </c:pt>
                <c:pt idx="385">
                  <c:v>191.14269592263111</c:v>
                </c:pt>
                <c:pt idx="386">
                  <c:v>186.78795422806903</c:v>
                </c:pt>
                <c:pt idx="387">
                  <c:v>182.53246496608767</c:v>
                </c:pt>
                <c:pt idx="388">
                  <c:v>178.3739659943914</c:v>
                </c:pt>
                <c:pt idx="389">
                  <c:v>174.31024672899559</c:v>
                </c:pt>
                <c:pt idx="390">
                  <c:v>170.33914696911924</c:v>
                </c:pt>
                <c:pt idx="391">
                  <c:v>166.4585557488609</c:v>
                </c:pt>
                <c:pt idx="392">
                  <c:v>162.66641021504643</c:v>
                </c:pt>
                <c:pt idx="393">
                  <c:v>158.96069453065357</c:v>
                </c:pt>
                <c:pt idx="394">
                  <c:v>155.33943880322843</c:v>
                </c:pt>
                <c:pt idx="395">
                  <c:v>151.80071803772589</c:v>
                </c:pt>
                <c:pt idx="396">
                  <c:v>148.34265111321659</c:v>
                </c:pt>
                <c:pt idx="397">
                  <c:v>144.96339978291641</c:v>
                </c:pt>
                <c:pt idx="398">
                  <c:v>141.6611676970073</c:v>
                </c:pt>
                <c:pt idx="399">
                  <c:v>138.43419944772984</c:v>
                </c:pt>
                <c:pt idx="400">
                  <c:v>135.28077963623946</c:v>
                </c:pt>
                <c:pt idx="401">
                  <c:v>132.19923196073111</c:v>
                </c:pt>
                <c:pt idx="402">
                  <c:v>129.18791832534725</c:v>
                </c:pt>
                <c:pt idx="403">
                  <c:v>126.24523796939492</c:v>
                </c:pt>
                <c:pt idx="404">
                  <c:v>123.36962661641012</c:v>
                </c:pt>
                <c:pt idx="405">
                  <c:v>120.55955564261627</c:v>
                </c:pt>
                <c:pt idx="406">
                  <c:v>117.813531264335</c:v>
                </c:pt>
                <c:pt idx="407">
                  <c:v>115.13009374391729</c:v>
                </c:pt>
                <c:pt idx="408">
                  <c:v>112.50781661377304</c:v>
                </c:pt>
                <c:pt idx="409">
                  <c:v>109.94530591808631</c:v>
                </c:pt>
                <c:pt idx="410">
                  <c:v>107.44119947181312</c:v>
                </c:pt>
                <c:pt idx="411">
                  <c:v>104.99416613656834</c:v>
                </c:pt>
                <c:pt idx="412">
                  <c:v>102.60290511301588</c:v>
                </c:pt>
                <c:pt idx="413">
                  <c:v>100.26614524938739</c:v>
                </c:pt>
                <c:pt idx="414">
                  <c:v>97.982644365760279</c:v>
                </c:pt>
                <c:pt idx="415">
                  <c:v>95.751188593737169</c:v>
                </c:pt>
                <c:pt idx="416">
                  <c:v>93.570591731174972</c:v>
                </c:pt>
                <c:pt idx="417">
                  <c:v>91.439694611621022</c:v>
                </c:pt>
                <c:pt idx="418">
                  <c:v>89.357364488120766</c:v>
                </c:pt>
                <c:pt idx="419">
                  <c:v>87.322494431069842</c:v>
                </c:pt>
                <c:pt idx="420">
                  <c:v>85.33400273978971</c:v>
                </c:pt>
                <c:pt idx="421">
                  <c:v>83.390832367515088</c:v>
                </c:pt>
                <c:pt idx="422">
                  <c:v>81.49195035948668</c:v>
                </c:pt>
                <c:pt idx="423">
                  <c:v>79.636347303850712</c:v>
                </c:pt>
                <c:pt idx="424">
                  <c:v>77.823036795073747</c:v>
                </c:pt>
                <c:pt idx="425">
                  <c:v>76.05105490958681</c:v>
                </c:pt>
                <c:pt idx="426">
                  <c:v>74.319459693381106</c:v>
                </c:pt>
                <c:pt idx="427">
                  <c:v>72.627330661281817</c:v>
                </c:pt>
                <c:pt idx="428">
                  <c:v>70.973768307634671</c:v>
                </c:pt>
                <c:pt idx="429">
                  <c:v>69.357893628144637</c:v>
                </c:pt>
                <c:pt idx="430">
                  <c:v>67.778847652613138</c:v>
                </c:pt>
                <c:pt idx="431">
                  <c:v>66.235790988324538</c:v>
                </c:pt>
                <c:pt idx="432">
                  <c:v>64.727903373840149</c:v>
                </c:pt>
                <c:pt idx="433">
                  <c:v>63.254383242961651</c:v>
                </c:pt>
                <c:pt idx="434">
                  <c:v>61.814447298632921</c:v>
                </c:pt>
                <c:pt idx="435">
                  <c:v>60.407330096553217</c:v>
                </c:pt>
                <c:pt idx="436">
                  <c:v>59.032283638280653</c:v>
                </c:pt>
                <c:pt idx="437">
                  <c:v>57.688576973609457</c:v>
                </c:pt>
                <c:pt idx="438">
                  <c:v>56.375495812009994</c:v>
                </c:pt>
                <c:pt idx="439">
                  <c:v>55.092342142924572</c:v>
                </c:pt>
                <c:pt idx="440">
                  <c:v>53.838433864717452</c:v>
                </c:pt>
                <c:pt idx="441">
                  <c:v>52.613104422081776</c:v>
                </c:pt>
                <c:pt idx="442">
                  <c:v>51.415702451710679</c:v>
                </c:pt>
                <c:pt idx="443">
                  <c:v>50.245591436044108</c:v>
                </c:pt>
                <c:pt idx="444">
                  <c:v>49.102149364907426</c:v>
                </c:pt>
                <c:pt idx="445">
                  <c:v>47.98476840486196</c:v>
                </c:pt>
                <c:pt idx="446">
                  <c:v>46.892854576091381</c:v>
                </c:pt>
                <c:pt idx="447">
                  <c:v>45.825827436652851</c:v>
                </c:pt>
                <c:pt idx="448">
                  <c:v>44.783119773924305</c:v>
                </c:pt>
                <c:pt idx="449">
                  <c:v>43.764177303084281</c:v>
                </c:pt>
                <c:pt idx="450">
                  <c:v>42.768458372464096</c:v>
                </c:pt>
                <c:pt idx="451">
                  <c:v>41.79543367561535</c:v>
                </c:pt>
                <c:pt idx="452">
                  <c:v>40.84458596994012</c:v>
                </c:pt>
                <c:pt idx="453">
                  <c:v>39.915409801734015</c:v>
                </c:pt>
                <c:pt idx="454">
                  <c:v>39.007411237495901</c:v>
                </c:pt>
                <c:pt idx="455">
                  <c:v>38.120107601361767</c:v>
                </c:pt>
                <c:pt idx="456">
                  <c:v>37.25302721852276</c:v>
                </c:pt>
                <c:pt idx="457">
                  <c:v>36.405709164491263</c:v>
                </c:pt>
                <c:pt idx="458">
                  <c:v>35.577703020081664</c:v>
                </c:pt>
                <c:pt idx="459">
                  <c:v>34.768568631975548</c:v>
                </c:pt>
                <c:pt idx="460">
                  <c:v>33.977875878744001</c:v>
                </c:pt>
                <c:pt idx="461">
                  <c:v>33.205204442202742</c:v>
                </c:pt>
                <c:pt idx="462">
                  <c:v>32.450143583978473</c:v>
                </c:pt>
                <c:pt idx="463">
                  <c:v>31.712291927167627</c:v>
                </c:pt>
                <c:pt idx="464">
                  <c:v>30.991257242971606</c:v>
                </c:pt>
                <c:pt idx="465">
                  <c:v>30.286656242194937</c:v>
                </c:pt>
                <c:pt idx="466">
                  <c:v>29.598114371495537</c:v>
                </c:pt>
                <c:pt idx="467">
                  <c:v>28.925265614278814</c:v>
                </c:pt>
                <c:pt idx="468">
                  <c:v>28.267752296129807</c:v>
                </c:pt>
                <c:pt idx="469">
                  <c:v>27.625224894679821</c:v>
                </c:pt>
                <c:pt idx="470">
                  <c:v>26.997341853806567</c:v>
                </c:pt>
                <c:pt idx="471">
                  <c:v>26.383769402068957</c:v>
                </c:pt>
                <c:pt idx="472">
                  <c:v>25.784181375280241</c:v>
                </c:pt>
                <c:pt idx="473">
                  <c:v>25.198259043124875</c:v>
                </c:pt>
                <c:pt idx="474">
                  <c:v>24.625690939727178</c:v>
                </c:pt>
                <c:pt idx="475">
                  <c:v>24.066172698081623</c:v>
                </c:pt>
                <c:pt idx="476">
                  <c:v>23.519406888256736</c:v>
                </c:pt>
                <c:pt idx="477">
                  <c:v>22.985102859286688</c:v>
                </c:pt>
                <c:pt idx="478">
                  <c:v>22.462976584666372</c:v>
                </c:pt>
                <c:pt idx="479">
                  <c:v>21.952750511368006</c:v>
                </c:pt>
                <c:pt idx="480">
                  <c:v>21.45415341229884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8AD3-2542-9A97-481FC4D0F09D}"/>
            </c:ext>
          </c:extLst>
        </c:ser>
        <c:dLbls/>
        <c:axId val="245750784"/>
        <c:axId val="247018624"/>
      </c:scatterChart>
      <c:valAx>
        <c:axId val="245750784"/>
        <c:scaling>
          <c:orientation val="minMax"/>
          <c:max val="43"/>
          <c:min val="0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t in min 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7018624"/>
        <c:crosses val="autoZero"/>
        <c:crossBetween val="midCat"/>
      </c:valAx>
      <c:valAx>
        <c:axId val="24701862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u="none" strike="noStrike" baseline="0">
                    <a:solidFill>
                      <a:schemeClr val="tx1"/>
                    </a:solidFill>
                    <a:effectLst/>
                  </a:rPr>
                  <a:t>c</a:t>
                </a:r>
                <a:r>
                  <a:rPr lang="de-DE" sz="1000" b="0" i="0" u="none" strike="noStrike" baseline="-25000">
                    <a:solidFill>
                      <a:schemeClr val="tx1"/>
                    </a:solidFill>
                    <a:effectLst/>
                  </a:rPr>
                  <a:t>cab 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baseline="0">
                    <a:effectLst/>
                  </a:rPr>
                  <a:t>in µg/m</a:t>
                </a:r>
                <a:r>
                  <a:rPr lang="de-DE" sz="1000" b="0" i="0" baseline="30000">
                    <a:effectLst/>
                  </a:rPr>
                  <a:t>3</a:t>
                </a:r>
                <a:endParaRPr lang="de-DE" sz="1000">
                  <a:effectLst/>
                </a:endParaRP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5750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P6B!$D$39:$D$519</c:f>
              <c:numCache>
                <c:formatCode>0.00</c:formatCode>
                <c:ptCount val="481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</c:numCache>
            </c:numRef>
          </c:xVal>
          <c:yVal>
            <c:numRef>
              <c:f>P6B!$E$39:$E$519</c:f>
              <c:numCache>
                <c:formatCode>General</c:formatCode>
                <c:ptCount val="481"/>
                <c:pt idx="0">
                  <c:v>0.10000000000000002</c:v>
                </c:pt>
                <c:pt idx="1">
                  <c:v>9.9193899594970131E-2</c:v>
                </c:pt>
                <c:pt idx="2">
                  <c:v>9.8409708486703357E-2</c:v>
                </c:pt>
                <c:pt idx="3">
                  <c:v>9.7646831194436151E-2</c:v>
                </c:pt>
                <c:pt idx="4">
                  <c:v>9.6904688422193783E-2</c:v>
                </c:pt>
                <c:pt idx="5">
                  <c:v>9.6182716618897962E-2</c:v>
                </c:pt>
                <c:pt idx="6">
                  <c:v>9.5480367550430559E-2</c:v>
                </c:pt>
                <c:pt idx="7">
                  <c:v>9.4797107883328458E-2</c:v>
                </c:pt>
                <c:pt idx="8">
                  <c:v>9.4132418779793114E-2</c:v>
                </c:pt>
                <c:pt idx="9">
                  <c:v>9.3485795503707669E-2</c:v>
                </c:pt>
                <c:pt idx="10">
                  <c:v>9.2856747037362145E-2</c:v>
                </c:pt>
                <c:pt idx="11">
                  <c:v>9.2244795708595936E-2</c:v>
                </c:pt>
                <c:pt idx="12">
                  <c:v>9.1649476828074214E-2</c:v>
                </c:pt>
                <c:pt idx="13">
                  <c:v>9.107033833642296E-2</c:v>
                </c:pt>
                <c:pt idx="14">
                  <c:v>9.0506940460954685E-2</c:v>
                </c:pt>
                <c:pt idx="15">
                  <c:v>8.9958855381724087E-2</c:v>
                </c:pt>
                <c:pt idx="16">
                  <c:v>8.9425666906660123E-2</c:v>
                </c:pt>
                <c:pt idx="17">
                  <c:v>8.8906970155527759E-2</c:v>
                </c:pt>
                <c:pt idx="18">
                  <c:v>8.8402371252479447E-2</c:v>
                </c:pt>
                <c:pt idx="19">
                  <c:v>8.7911487026962928E-2</c:v>
                </c:pt>
                <c:pt idx="20">
                  <c:v>8.743394472275802E-2</c:v>
                </c:pt>
                <c:pt idx="21">
                  <c:v>8.6969381714921745E-2</c:v>
                </c:pt>
                <c:pt idx="22">
                  <c:v>8.6517445234426643E-2</c:v>
                </c:pt>
                <c:pt idx="23">
                  <c:v>8.6077792100283254E-2</c:v>
                </c:pt>
                <c:pt idx="24">
                  <c:v>8.5650088458943327E-2</c:v>
                </c:pt>
                <c:pt idx="25">
                  <c:v>8.5234009530785915E-2</c:v>
                </c:pt>
                <c:pt idx="26">
                  <c:v>8.482923936349375E-2</c:v>
                </c:pt>
                <c:pt idx="27">
                  <c:v>8.4435470592132827E-2</c:v>
                </c:pt>
                <c:pt idx="28">
                  <c:v>8.4052404205752662E-2</c:v>
                </c:pt>
                <c:pt idx="29">
                  <c:v>8.3679749320330454E-2</c:v>
                </c:pt>
                <c:pt idx="30">
                  <c:v>8.3317222957886267E-2</c:v>
                </c:pt>
                <c:pt idx="31">
                  <c:v>8.2964549831601828E-2</c:v>
                </c:pt>
                <c:pt idx="32">
                  <c:v>8.2621462136779691E-2</c:v>
                </c:pt>
                <c:pt idx="33">
                  <c:v>8.2287699347483853E-2</c:v>
                </c:pt>
                <c:pt idx="34">
                  <c:v>8.1963008018707748E-2</c:v>
                </c:pt>
                <c:pt idx="35">
                  <c:v>8.1647141593919004E-2</c:v>
                </c:pt>
                <c:pt idx="36">
                  <c:v>8.1339860217835125E-2</c:v>
                </c:pt>
                <c:pt idx="37">
                  <c:v>8.1040930554287793E-2</c:v>
                </c:pt>
                <c:pt idx="38">
                  <c:v>8.0750125609037424E-2</c:v>
                </c:pt>
                <c:pt idx="39">
                  <c:v>8.0467224557403697E-2</c:v>
                </c:pt>
                <c:pt idx="40">
                  <c:v>8.0192012576580679E-2</c:v>
                </c:pt>
                <c:pt idx="41">
                  <c:v>7.9924280682509882E-2</c:v>
                </c:pt>
                <c:pt idx="42">
                  <c:v>7.9663825571186675E-2</c:v>
                </c:pt>
                <c:pt idx="43">
                  <c:v>7.9410449464280067E-2</c:v>
                </c:pt>
                <c:pt idx="44">
                  <c:v>7.9163959958948496E-2</c:v>
                </c:pt>
                <c:pt idx="45">
                  <c:v>7.8924169881737283E-2</c:v>
                </c:pt>
                <c:pt idx="46">
                  <c:v>7.8690897146447364E-2</c:v>
                </c:pt>
                <c:pt idx="47">
                  <c:v>7.8463964615866827E-2</c:v>
                </c:pt>
                <c:pt idx="48">
                  <c:v>7.8243199967260618E-2</c:v>
                </c:pt>
                <c:pt idx="49">
                  <c:v>7.8028435561516132E-2</c:v>
                </c:pt>
                <c:pt idx="50">
                  <c:v>7.7819508315845332E-2</c:v>
                </c:pt>
                <c:pt idx="51">
                  <c:v>7.7616259579946667E-2</c:v>
                </c:pt>
                <c:pt idx="52">
                  <c:v>7.741853501553303E-2</c:v>
                </c:pt>
                <c:pt idx="53">
                  <c:v>7.7226184479133847E-2</c:v>
                </c:pt>
                <c:pt idx="54">
                  <c:v>7.7039061908082671E-2</c:v>
                </c:pt>
                <c:pt idx="55">
                  <c:v>7.6857025209603524E-2</c:v>
                </c:pt>
                <c:pt idx="56">
                  <c:v>7.6679936152911743E-2</c:v>
                </c:pt>
                <c:pt idx="57">
                  <c:v>7.6507660264247615E-2</c:v>
                </c:pt>
                <c:pt idx="58">
                  <c:v>7.634006672476272E-2</c:v>
                </c:pt>
                <c:pt idx="59">
                  <c:v>7.6177028271181793E-2</c:v>
                </c:pt>
                <c:pt idx="60">
                  <c:v>7.6018421099164596E-2</c:v>
                </c:pt>
                <c:pt idx="61">
                  <c:v>7.5864124769294106E-2</c:v>
                </c:pt>
                <c:pt idx="62">
                  <c:v>7.571402211562013E-2</c:v>
                </c:pt>
                <c:pt idx="63">
                  <c:v>7.5567999156688589E-2</c:v>
                </c:pt>
                <c:pt idx="64">
                  <c:v>7.5425945008988873E-2</c:v>
                </c:pt>
                <c:pt idx="65">
                  <c:v>7.5287751802753725E-2</c:v>
                </c:pt>
                <c:pt idx="66">
                  <c:v>7.5153314600047622E-2</c:v>
                </c:pt>
                <c:pt idx="67">
                  <c:v>7.5022531315081423E-2</c:v>
                </c:pt>
                <c:pt idx="68">
                  <c:v>7.4895302636692876E-2</c:v>
                </c:pt>
                <c:pt idx="69">
                  <c:v>7.4771531952934039E-2</c:v>
                </c:pt>
                <c:pt idx="70">
                  <c:v>7.4651125277708286E-2</c:v>
                </c:pt>
                <c:pt idx="71">
                  <c:v>7.453399117940139E-2</c:v>
                </c:pt>
                <c:pt idx="72">
                  <c:v>7.4420040711452279E-2</c:v>
                </c:pt>
                <c:pt idx="73">
                  <c:v>7.4309187344810929E-2</c:v>
                </c:pt>
                <c:pt idx="74">
                  <c:v>7.4201346902231846E-2</c:v>
                </c:pt>
                <c:pt idx="75">
                  <c:v>7.4096437494353642E-2</c:v>
                </c:pt>
                <c:pt idx="76">
                  <c:v>7.3994379457515719E-2</c:v>
                </c:pt>
                <c:pt idx="77">
                  <c:v>7.3895095293265087E-2</c:v>
                </c:pt>
                <c:pt idx="78">
                  <c:v>7.3798509609507568E-2</c:v>
                </c:pt>
                <c:pt idx="79">
                  <c:v>7.3704549063258087E-2</c:v>
                </c:pt>
                <c:pt idx="80">
                  <c:v>7.3613142304947407E-2</c:v>
                </c:pt>
                <c:pt idx="81">
                  <c:v>7.3524219924242129E-2</c:v>
                </c:pt>
                <c:pt idx="82">
                  <c:v>7.3437714397337706E-2</c:v>
                </c:pt>
                <c:pt idx="83">
                  <c:v>7.3353560035683607E-2</c:v>
                </c:pt>
                <c:pt idx="84">
                  <c:v>7.3271692936102459E-2</c:v>
                </c:pt>
                <c:pt idx="85">
                  <c:v>7.3192050932264524E-2</c:v>
                </c:pt>
                <c:pt idx="86">
                  <c:v>7.3114573547481507E-2</c:v>
                </c:pt>
                <c:pt idx="87">
                  <c:v>7.3039201948783009E-2</c:v>
                </c:pt>
                <c:pt idx="88">
                  <c:v>7.2965878902241404E-2</c:v>
                </c:pt>
                <c:pt idx="89">
                  <c:v>7.2894548729510844E-2</c:v>
                </c:pt>
                <c:pt idx="90">
                  <c:v>7.282515726554753E-2</c:v>
                </c:pt>
                <c:pt idx="91">
                  <c:v>7.2757651817479146E-2</c:v>
                </c:pt>
                <c:pt idx="92">
                  <c:v>7.2691981124592173E-2</c:v>
                </c:pt>
                <c:pt idx="93">
                  <c:v>7.2628095319406685E-2</c:v>
                </c:pt>
                <c:pt idx="94">
                  <c:v>7.2565945889809177E-2</c:v>
                </c:pt>
                <c:pt idx="95">
                  <c:v>7.2505485642214568E-2</c:v>
                </c:pt>
                <c:pt idx="96">
                  <c:v>7.2446668665729422E-2</c:v>
                </c:pt>
                <c:pt idx="97">
                  <c:v>7.2389450297289257E-2</c:v>
                </c:pt>
                <c:pt idx="98">
                  <c:v>7.2333787087743212E-2</c:v>
                </c:pt>
                <c:pt idx="99">
                  <c:v>7.227963676886083E-2</c:v>
                </c:pt>
                <c:pt idx="100">
                  <c:v>7.2226958221235232E-2</c:v>
                </c:pt>
                <c:pt idx="101">
                  <c:v>7.2175711443058913E-2</c:v>
                </c:pt>
                <c:pt idx="102">
                  <c:v>7.2125857519748093E-2</c:v>
                </c:pt>
                <c:pt idx="103">
                  <c:v>7.2077358594392613E-2</c:v>
                </c:pt>
                <c:pt idx="104">
                  <c:v>7.2030177839009113E-2</c:v>
                </c:pt>
                <c:pt idx="105">
                  <c:v>7.1984279426575384E-2</c:v>
                </c:pt>
                <c:pt idx="106">
                  <c:v>7.1939628503824946E-2</c:v>
                </c:pt>
                <c:pt idx="107">
                  <c:v>7.1896191164780923E-2</c:v>
                </c:pt>
                <c:pt idx="108">
                  <c:v>7.1853934425009383E-2</c:v>
                </c:pt>
                <c:pt idx="109">
                  <c:v>7.1812826196572296E-2</c:v>
                </c:pt>
                <c:pt idx="110">
                  <c:v>7.1772835263661461E-2</c:v>
                </c:pt>
                <c:pt idx="111">
                  <c:v>7.1733931258894434E-2</c:v>
                </c:pt>
                <c:pt idx="112">
                  <c:v>7.1696084640254981E-2</c:v>
                </c:pt>
                <c:pt idx="113">
                  <c:v>7.1659266668660099E-2</c:v>
                </c:pt>
                <c:pt idx="114">
                  <c:v>7.1623449386136767E-2</c:v>
                </c:pt>
                <c:pt idx="115">
                  <c:v>7.1588605594591917E-2</c:v>
                </c:pt>
                <c:pt idx="116">
                  <c:v>7.1554708835159381E-2</c:v>
                </c:pt>
                <c:pt idx="117">
                  <c:v>7.1521733368108145E-2</c:v>
                </c:pt>
                <c:pt idx="118">
                  <c:v>7.1489654153296722E-2</c:v>
                </c:pt>
                <c:pt idx="119">
                  <c:v>7.1458446831158776E-2</c:v>
                </c:pt>
                <c:pt idx="120">
                  <c:v>7.1428087704205501E-2</c:v>
                </c:pt>
                <c:pt idx="121">
                  <c:v>7.13949960462818E-2</c:v>
                </c:pt>
                <c:pt idx="122">
                  <c:v>7.1355720981177262E-2</c:v>
                </c:pt>
                <c:pt idx="123">
                  <c:v>7.1310430569969746E-2</c:v>
                </c:pt>
                <c:pt idx="124">
                  <c:v>7.1259288305943774E-2</c:v>
                </c:pt>
                <c:pt idx="125">
                  <c:v>7.1202453238740346E-2</c:v>
                </c:pt>
                <c:pt idx="126">
                  <c:v>7.1140080095132299E-2</c:v>
                </c:pt>
                <c:pt idx="127">
                  <c:v>7.107231939651705E-2</c:v>
                </c:pt>
                <c:pt idx="128">
                  <c:v>7.0999317573216106E-2</c:v>
                </c:pt>
                <c:pt idx="129">
                  <c:v>7.0921217075667897E-2</c:v>
                </c:pt>
                <c:pt idx="130">
                  <c:v>7.0838156482598461E-2</c:v>
                </c:pt>
                <c:pt idx="131">
                  <c:v>7.0750270606252108E-2</c:v>
                </c:pt>
                <c:pt idx="132">
                  <c:v>7.0657690594762027E-2</c:v>
                </c:pt>
                <c:pt idx="133">
                  <c:v>7.0560544031738504E-2</c:v>
                </c:pt>
                <c:pt idx="134">
                  <c:v>7.0458955033150306E-2</c:v>
                </c:pt>
                <c:pt idx="135">
                  <c:v>7.035304434157312E-2</c:v>
                </c:pt>
                <c:pt idx="136">
                  <c:v>7.0242929417876104E-2</c:v>
                </c:pt>
                <c:pt idx="137">
                  <c:v>7.0128724530416645E-2</c:v>
                </c:pt>
                <c:pt idx="138">
                  <c:v>7.0010540841810825E-2</c:v>
                </c:pt>
                <c:pt idx="139">
                  <c:v>6.9888486493345378E-2</c:v>
                </c:pt>
                <c:pt idx="140">
                  <c:v>6.9762666687095659E-2</c:v>
                </c:pt>
                <c:pt idx="141">
                  <c:v>6.9633183765811471E-2</c:v>
                </c:pt>
                <c:pt idx="142">
                  <c:v>6.9500137290631633E-2</c:v>
                </c:pt>
                <c:pt idx="143">
                  <c:v>6.9363624116686534E-2</c:v>
                </c:pt>
                <c:pt idx="144">
                  <c:v>6.9223738466645701E-2</c:v>
                </c:pt>
                <c:pt idx="145">
                  <c:v>6.908412967501526E-2</c:v>
                </c:pt>
                <c:pt idx="146">
                  <c:v>6.8948315361625337E-2</c:v>
                </c:pt>
                <c:pt idx="147">
                  <c:v>6.8816192394968626E-2</c:v>
                </c:pt>
                <c:pt idx="148">
                  <c:v>6.8687660446586613E-2</c:v>
                </c:pt>
                <c:pt idx="149">
                  <c:v>6.8562621914884533E-2</c:v>
                </c:pt>
                <c:pt idx="150">
                  <c:v>6.8440981851016977E-2</c:v>
                </c:pt>
                <c:pt idx="151">
                  <c:v>6.8322647886787782E-2</c:v>
                </c:pt>
                <c:pt idx="152">
                  <c:v>6.8207530164509672E-2</c:v>
                </c:pt>
                <c:pt idx="153">
                  <c:v>6.8095541268770252E-2</c:v>
                </c:pt>
                <c:pt idx="154">
                  <c:v>6.7986596160052398E-2</c:v>
                </c:pt>
                <c:pt idx="155">
                  <c:v>6.7880612110159097E-2</c:v>
                </c:pt>
                <c:pt idx="156">
                  <c:v>6.7777508639393136E-2</c:v>
                </c:pt>
                <c:pt idx="157">
                  <c:v>6.7677207455444324E-2</c:v>
                </c:pt>
                <c:pt idx="158">
                  <c:v>6.757963239393773E-2</c:v>
                </c:pt>
                <c:pt idx="159">
                  <c:v>6.7484709360597708E-2</c:v>
                </c:pt>
                <c:pt idx="160">
                  <c:v>6.7392366274983947E-2</c:v>
                </c:pt>
                <c:pt idx="161">
                  <c:v>6.7302533015756713E-2</c:v>
                </c:pt>
                <c:pt idx="162">
                  <c:v>6.7215141367429718E-2</c:v>
                </c:pt>
                <c:pt idx="163">
                  <c:v>6.7130124968570237E-2</c:v>
                </c:pt>
                <c:pt idx="164">
                  <c:v>6.7047419261407129E-2</c:v>
                </c:pt>
                <c:pt idx="165">
                  <c:v>6.6966961442808434E-2</c:v>
                </c:pt>
                <c:pt idx="166">
                  <c:v>6.6888690416591415E-2</c:v>
                </c:pt>
                <c:pt idx="167">
                  <c:v>6.681254674712879E-2</c:v>
                </c:pt>
                <c:pt idx="168">
                  <c:v>6.6738472614215782E-2</c:v>
                </c:pt>
                <c:pt idx="169">
                  <c:v>6.6666411769164102E-2</c:v>
                </c:pt>
                <c:pt idx="170">
                  <c:v>6.659630949208907E-2</c:v>
                </c:pt>
                <c:pt idx="171">
                  <c:v>6.6528112550357635E-2</c:v>
                </c:pt>
                <c:pt idx="172">
                  <c:v>6.6461769158165943E-2</c:v>
                </c:pt>
                <c:pt idx="173">
                  <c:v>6.6397228937215377E-2</c:v>
                </c:pt>
                <c:pt idx="174">
                  <c:v>6.6334442878457425E-2</c:v>
                </c:pt>
                <c:pt idx="175">
                  <c:v>6.6273363304878388E-2</c:v>
                </c:pt>
                <c:pt idx="176">
                  <c:v>6.6213943835295552E-2</c:v>
                </c:pt>
                <c:pt idx="177">
                  <c:v>6.6156139349137194E-2</c:v>
                </c:pt>
                <c:pt idx="178">
                  <c:v>6.6099905952180099E-2</c:v>
                </c:pt>
                <c:pt idx="179">
                  <c:v>6.6045200943218155E-2</c:v>
                </c:pt>
                <c:pt idx="180">
                  <c:v>6.5991982781636885E-2</c:v>
                </c:pt>
                <c:pt idx="181">
                  <c:v>6.5940211055869308E-2</c:v>
                </c:pt>
                <c:pt idx="182">
                  <c:v>6.5889846452709164E-2</c:v>
                </c:pt>
                <c:pt idx="183">
                  <c:v>6.5840850727458156E-2</c:v>
                </c:pt>
                <c:pt idx="184">
                  <c:v>6.5793186674884596E-2</c:v>
                </c:pt>
                <c:pt idx="185">
                  <c:v>6.5746818100971299E-2</c:v>
                </c:pt>
                <c:pt idx="186">
                  <c:v>6.5701709795431565E-2</c:v>
                </c:pt>
                <c:pt idx="187">
                  <c:v>6.5657827504971789E-2</c:v>
                </c:pt>
                <c:pt idx="188">
                  <c:v>6.5615137907281226E-2</c:v>
                </c:pt>
                <c:pt idx="189">
                  <c:v>6.5573608585728305E-2</c:v>
                </c:pt>
                <c:pt idx="190">
                  <c:v>6.5533208004744908E-2</c:v>
                </c:pt>
                <c:pt idx="191">
                  <c:v>6.5493905485879633E-2</c:v>
                </c:pt>
                <c:pt idx="192">
                  <c:v>6.5455671184501907E-2</c:v>
                </c:pt>
                <c:pt idx="193">
                  <c:v>6.5418476067139186E-2</c:v>
                </c:pt>
                <c:pt idx="194">
                  <c:v>6.538229188943033E-2</c:v>
                </c:pt>
                <c:pt idx="195">
                  <c:v>6.5347091174677963E-2</c:v>
                </c:pt>
                <c:pt idx="196">
                  <c:v>6.5312847192983872E-2</c:v>
                </c:pt>
                <c:pt idx="197">
                  <c:v>6.5279533940951498E-2</c:v>
                </c:pt>
                <c:pt idx="198">
                  <c:v>6.5247126121940086E-2</c:v>
                </c:pt>
                <c:pt idx="199">
                  <c:v>6.5215599126855484E-2</c:v>
                </c:pt>
                <c:pt idx="200">
                  <c:v>6.5184929015463106E-2</c:v>
                </c:pt>
                <c:pt idx="201">
                  <c:v>6.5155092498208694E-2</c:v>
                </c:pt>
                <c:pt idx="202">
                  <c:v>6.5126066918533301E-2</c:v>
                </c:pt>
                <c:pt idx="203">
                  <c:v>6.5097830235668869E-2</c:v>
                </c:pt>
                <c:pt idx="204">
                  <c:v>6.5070361007901353E-2</c:v>
                </c:pt>
                <c:pt idx="205">
                  <c:v>0.18363273000786656</c:v>
                </c:pt>
                <c:pt idx="206">
                  <c:v>0.53506656298523847</c:v>
                </c:pt>
                <c:pt idx="207">
                  <c:v>1.1130425615297042</c:v>
                </c:pt>
                <c:pt idx="208">
                  <c:v>1.9114034535399824</c:v>
                </c:pt>
                <c:pt idx="209">
                  <c:v>2.9241593176578706</c:v>
                </c:pt>
                <c:pt idx="210">
                  <c:v>4.1454830347811518</c:v>
                </c:pt>
                <c:pt idx="211">
                  <c:v>5.5697058632018051</c:v>
                </c:pt>
                <c:pt idx="212">
                  <c:v>7.1913131340095049</c:v>
                </c:pt>
                <c:pt idx="213">
                  <c:v>9.0049400634901886</c:v>
                </c:pt>
                <c:pt idx="214">
                  <c:v>11.005367679342202</c:v>
                </c:pt>
                <c:pt idx="215">
                  <c:v>13.187518857614663</c:v>
                </c:pt>
                <c:pt idx="216">
                  <c:v>15.546454467359222</c:v>
                </c:pt>
                <c:pt idx="217">
                  <c:v>18.077369620068112</c:v>
                </c:pt>
                <c:pt idx="218">
                  <c:v>20.775590021049929</c:v>
                </c:pt>
                <c:pt idx="219">
                  <c:v>23.636568419972658</c:v>
                </c:pt>
                <c:pt idx="220">
                  <c:v>26.655881157878618</c:v>
                </c:pt>
                <c:pt idx="221">
                  <c:v>29.829224808049645</c:v>
                </c:pt>
                <c:pt idx="222">
                  <c:v>33.152412908171009</c:v>
                </c:pt>
                <c:pt idx="223">
                  <c:v>36.621372781313454</c:v>
                </c:pt>
                <c:pt idx="224">
                  <c:v>40.232142443318537</c:v>
                </c:pt>
                <c:pt idx="225">
                  <c:v>43.980867594239641</c:v>
                </c:pt>
                <c:pt idx="226">
                  <c:v>47.86379869155337</c:v>
                </c:pt>
                <c:pt idx="227">
                  <c:v>51.877288102919501</c:v>
                </c:pt>
                <c:pt idx="228">
                  <c:v>56.017787336326805</c:v>
                </c:pt>
                <c:pt idx="229">
                  <c:v>60.281844345522089</c:v>
                </c:pt>
                <c:pt idx="230">
                  <c:v>64.666100908675531</c:v>
                </c:pt>
                <c:pt idx="231">
                  <c:v>69.167290078292794</c:v>
                </c:pt>
                <c:pt idx="232">
                  <c:v>73.782233700436294</c:v>
                </c:pt>
                <c:pt idx="233">
                  <c:v>78.507840001372941</c:v>
                </c:pt>
                <c:pt idx="234">
                  <c:v>83.341101239814989</c:v>
                </c:pt>
                <c:pt idx="235">
                  <c:v>88.279091422971561</c:v>
                </c:pt>
                <c:pt idx="236">
                  <c:v>93.318964084676523</c:v>
                </c:pt>
                <c:pt idx="237">
                  <c:v>98.457950123905334</c:v>
                </c:pt>
                <c:pt idx="238">
                  <c:v>103.69335570203954</c:v>
                </c:pt>
                <c:pt idx="239">
                  <c:v>109.02256019728266</c:v>
                </c:pt>
                <c:pt idx="240">
                  <c:v>114.4430142146732</c:v>
                </c:pt>
                <c:pt idx="241">
                  <c:v>119.83364855855312</c:v>
                </c:pt>
                <c:pt idx="242">
                  <c:v>125.07776888650594</c:v>
                </c:pt>
                <c:pt idx="243">
                  <c:v>130.17935735638054</c:v>
                </c:pt>
                <c:pt idx="244">
                  <c:v>135.14228789350597</c:v>
                </c:pt>
                <c:pt idx="245">
                  <c:v>139.9703291323826</c:v>
                </c:pt>
                <c:pt idx="246">
                  <c:v>144.66714727841992</c:v>
                </c:pt>
                <c:pt idx="247">
                  <c:v>149.23630889189414</c:v>
                </c:pt>
                <c:pt idx="248">
                  <c:v>153.68128359623955</c:v>
                </c:pt>
                <c:pt idx="249">
                  <c:v>158.00544671273022</c:v>
                </c:pt>
                <c:pt idx="250">
                  <c:v>162.21208182355298</c:v>
                </c:pt>
                <c:pt idx="251">
                  <c:v>166.30438326521744</c:v>
                </c:pt>
                <c:pt idx="252">
                  <c:v>170.28545855419665</c:v>
                </c:pt>
                <c:pt idx="253">
                  <c:v>174.15833074664067</c:v>
                </c:pt>
                <c:pt idx="254">
                  <c:v>177.92594073395446</c:v>
                </c:pt>
                <c:pt idx="255">
                  <c:v>181.5911494759834</c:v>
                </c:pt>
                <c:pt idx="256">
                  <c:v>185.15674017350233</c:v>
                </c:pt>
                <c:pt idx="257">
                  <c:v>188.62542038165756</c:v>
                </c:pt>
                <c:pt idx="258">
                  <c:v>191.9998240659672</c:v>
                </c:pt>
                <c:pt idx="259">
                  <c:v>195.28251360244028</c:v>
                </c:pt>
                <c:pt idx="260">
                  <c:v>198.47598172333412</c:v>
                </c:pt>
                <c:pt idx="261">
                  <c:v>201.58265341002752</c:v>
                </c:pt>
                <c:pt idx="262">
                  <c:v>204.60488773444624</c:v>
                </c:pt>
                <c:pt idx="263">
                  <c:v>207.54497965044018</c:v>
                </c:pt>
                <c:pt idx="264">
                  <c:v>210.40516173647202</c:v>
                </c:pt>
                <c:pt idx="265">
                  <c:v>213.18760589094057</c:v>
                </c:pt>
                <c:pt idx="266">
                  <c:v>215.89442498142628</c:v>
                </c:pt>
                <c:pt idx="267">
                  <c:v>218.52767444911134</c:v>
                </c:pt>
                <c:pt idx="268">
                  <c:v>221.08935386959283</c:v>
                </c:pt>
                <c:pt idx="269">
                  <c:v>223.58140847127379</c:v>
                </c:pt>
                <c:pt idx="270">
                  <c:v>226.00573061248531</c:v>
                </c:pt>
                <c:pt idx="271">
                  <c:v>228.36416121846162</c:v>
                </c:pt>
                <c:pt idx="272">
                  <c:v>230.65849117925887</c:v>
                </c:pt>
                <c:pt idx="273">
                  <c:v>232.89046270967953</c:v>
                </c:pt>
                <c:pt idx="274">
                  <c:v>235.0617706722349</c:v>
                </c:pt>
                <c:pt idx="275">
                  <c:v>237.17406386415021</c:v>
                </c:pt>
                <c:pt idx="276">
                  <c:v>239.22894626938981</c:v>
                </c:pt>
                <c:pt idx="277">
                  <c:v>241.10938918502166</c:v>
                </c:pt>
                <c:pt idx="278">
                  <c:v>242.70262894333041</c:v>
                </c:pt>
                <c:pt idx="279">
                  <c:v>244.01647154362564</c:v>
                </c:pt>
                <c:pt idx="280">
                  <c:v>245.05851082311605</c:v>
                </c:pt>
                <c:pt idx="281">
                  <c:v>245.83613422334059</c:v>
                </c:pt>
                <c:pt idx="282">
                  <c:v>246.35652839987171</c:v>
                </c:pt>
                <c:pt idx="283">
                  <c:v>246.62668467955021</c:v>
                </c:pt>
                <c:pt idx="284">
                  <c:v>246.65340436939584</c:v>
                </c:pt>
                <c:pt idx="285">
                  <c:v>246.44330392122592</c:v>
                </c:pt>
                <c:pt idx="286">
                  <c:v>246.0028199559018</c:v>
                </c:pt>
                <c:pt idx="287">
                  <c:v>245.33821415101949</c:v>
                </c:pt>
                <c:pt idx="288">
                  <c:v>244.45557799575795</c:v>
                </c:pt>
                <c:pt idx="289">
                  <c:v>243.36083741649023</c:v>
                </c:pt>
                <c:pt idx="290">
                  <c:v>242.05975727667686</c:v>
                </c:pt>
                <c:pt idx="291">
                  <c:v>240.55794575445256</c:v>
                </c:pt>
                <c:pt idx="292">
                  <c:v>238.8608586012343</c:v>
                </c:pt>
                <c:pt idx="293">
                  <c:v>236.97380328458237</c:v>
                </c:pt>
                <c:pt idx="294">
                  <c:v>234.90194301846157</c:v>
                </c:pt>
                <c:pt idx="295">
                  <c:v>232.65030068396197</c:v>
                </c:pt>
                <c:pt idx="296">
                  <c:v>230.22376264345749</c:v>
                </c:pt>
                <c:pt idx="297">
                  <c:v>227.62708245109812</c:v>
                </c:pt>
                <c:pt idx="298">
                  <c:v>224.86488446245235</c:v>
                </c:pt>
                <c:pt idx="299">
                  <c:v>221.941667346043</c:v>
                </c:pt>
                <c:pt idx="300">
                  <c:v>218.86180749944148</c:v>
                </c:pt>
                <c:pt idx="301">
                  <c:v>215.62956237251396</c:v>
                </c:pt>
                <c:pt idx="302">
                  <c:v>212.24907370034458</c:v>
                </c:pt>
                <c:pt idx="303">
                  <c:v>208.72437064829026</c:v>
                </c:pt>
                <c:pt idx="304">
                  <c:v>205.05937287155345</c:v>
                </c:pt>
                <c:pt idx="305">
                  <c:v>201.25789349159908</c:v>
                </c:pt>
                <c:pt idx="306">
                  <c:v>197.32364199167392</c:v>
                </c:pt>
                <c:pt idx="307">
                  <c:v>193.26022703362733</c:v>
                </c:pt>
                <c:pt idx="308">
                  <c:v>189.07115919817244</c:v>
                </c:pt>
                <c:pt idx="309">
                  <c:v>184.75985365066992</c:v>
                </c:pt>
                <c:pt idx="310">
                  <c:v>180.32963273445569</c:v>
                </c:pt>
                <c:pt idx="311">
                  <c:v>175.78372849368537</c:v>
                </c:pt>
                <c:pt idx="312">
                  <c:v>171.12528512760792</c:v>
                </c:pt>
                <c:pt idx="313">
                  <c:v>166.4759504697667</c:v>
                </c:pt>
                <c:pt idx="314">
                  <c:v>161.95298177345336</c:v>
                </c:pt>
                <c:pt idx="315">
                  <c:v>157.55294449213426</c:v>
                </c:pt>
                <c:pt idx="316">
                  <c:v>153.27249742806799</c:v>
                </c:pt>
                <c:pt idx="317">
                  <c:v>149.10839019514458</c:v>
                </c:pt>
                <c:pt idx="318">
                  <c:v>145.05746075068302</c:v>
                </c:pt>
                <c:pt idx="319">
                  <c:v>141.11663299431308</c:v>
                </c:pt>
                <c:pt idx="320">
                  <c:v>137.28291443211768</c:v>
                </c:pt>
                <c:pt idx="321">
                  <c:v>133.553393904263</c:v>
                </c:pt>
                <c:pt idx="322">
                  <c:v>129.92523937438946</c:v>
                </c:pt>
                <c:pt idx="323">
                  <c:v>126.39569577908603</c:v>
                </c:pt>
                <c:pt idx="324">
                  <c:v>122.96208293581462</c:v>
                </c:pt>
                <c:pt idx="325">
                  <c:v>119.62179350769524</c:v>
                </c:pt>
                <c:pt idx="326">
                  <c:v>116.37229102360747</c:v>
                </c:pt>
                <c:pt idx="327">
                  <c:v>113.21110795210414</c:v>
                </c:pt>
                <c:pt idx="328">
                  <c:v>110.13584382767476</c:v>
                </c:pt>
                <c:pt idx="329">
                  <c:v>107.14416342793604</c:v>
                </c:pt>
                <c:pt idx="330">
                  <c:v>104.23379500036509</c:v>
                </c:pt>
                <c:pt idx="331">
                  <c:v>101.40252853722902</c:v>
                </c:pt>
                <c:pt idx="332">
                  <c:v>98.648214097400711</c:v>
                </c:pt>
                <c:pt idx="333">
                  <c:v>95.968760173786677</c:v>
                </c:pt>
                <c:pt idx="334">
                  <c:v>93.362132105127216</c:v>
                </c:pt>
                <c:pt idx="335">
                  <c:v>90.826350530962671</c:v>
                </c:pt>
                <c:pt idx="336">
                  <c:v>88.359489888592833</c:v>
                </c:pt>
                <c:pt idx="337">
                  <c:v>85.959676950888152</c:v>
                </c:pt>
                <c:pt idx="338">
                  <c:v>83.62508940384204</c:v>
                </c:pt>
                <c:pt idx="339">
                  <c:v>81.353954462784586</c:v>
                </c:pt>
                <c:pt idx="340">
                  <c:v>79.144547526206722</c:v>
                </c:pt>
                <c:pt idx="341">
                  <c:v>76.995190866172436</c:v>
                </c:pt>
                <c:pt idx="342">
                  <c:v>74.904252354324882</c:v>
                </c:pt>
                <c:pt idx="343">
                  <c:v>72.87014422251886</c:v>
                </c:pt>
                <c:pt idx="344">
                  <c:v>70.891321857138337</c:v>
                </c:pt>
                <c:pt idx="345">
                  <c:v>68.966282626183798</c:v>
                </c:pt>
                <c:pt idx="346">
                  <c:v>67.093564738238683</c:v>
                </c:pt>
                <c:pt idx="347">
                  <c:v>65.271746132448172</c:v>
                </c:pt>
                <c:pt idx="348">
                  <c:v>63.499443398667822</c:v>
                </c:pt>
                <c:pt idx="349">
                  <c:v>61.775310726961813</c:v>
                </c:pt>
                <c:pt idx="350">
                  <c:v>60.098038885653196</c:v>
                </c:pt>
                <c:pt idx="351">
                  <c:v>58.466354227149985</c:v>
                </c:pt>
                <c:pt idx="352">
                  <c:v>56.879017720792454</c:v>
                </c:pt>
                <c:pt idx="353">
                  <c:v>55.33482401198679</c:v>
                </c:pt>
                <c:pt idx="354">
                  <c:v>53.83260050691112</c:v>
                </c:pt>
                <c:pt idx="355">
                  <c:v>52.371206482098493</c:v>
                </c:pt>
                <c:pt idx="356">
                  <c:v>50.949532218220945</c:v>
                </c:pt>
                <c:pt idx="357">
                  <c:v>49.566498157416596</c:v>
                </c:pt>
                <c:pt idx="358">
                  <c:v>48.221054083520301</c:v>
                </c:pt>
                <c:pt idx="359">
                  <c:v>46.91217832457486</c:v>
                </c:pt>
                <c:pt idx="360">
                  <c:v>45.638876977017667</c:v>
                </c:pt>
                <c:pt idx="361">
                  <c:v>44.400183150953339</c:v>
                </c:pt>
                <c:pt idx="362">
                  <c:v>43.19515623593945</c:v>
                </c:pt>
                <c:pt idx="363">
                  <c:v>42.022881186727673</c:v>
                </c:pt>
                <c:pt idx="364">
                  <c:v>40.882467828418051</c:v>
                </c:pt>
                <c:pt idx="365">
                  <c:v>39.773050180498714</c:v>
                </c:pt>
                <c:pt idx="366">
                  <c:v>38.69378579925786</c:v>
                </c:pt>
                <c:pt idx="367">
                  <c:v>37.643855138068368</c:v>
                </c:pt>
                <c:pt idx="368">
                  <c:v>36.622460925059706</c:v>
                </c:pt>
                <c:pt idx="369">
                  <c:v>35.628827557704128</c:v>
                </c:pt>
                <c:pt idx="370">
                  <c:v>34.662200513857726</c:v>
                </c:pt>
                <c:pt idx="371">
                  <c:v>33.721845778808984</c:v>
                </c:pt>
                <c:pt idx="372">
                  <c:v>32.807049287899829</c:v>
                </c:pt>
                <c:pt idx="373">
                  <c:v>31.917116384295817</c:v>
                </c:pt>
                <c:pt idx="374">
                  <c:v>31.051371291493837</c:v>
                </c:pt>
                <c:pt idx="375">
                  <c:v>30.209156600166711</c:v>
                </c:pt>
                <c:pt idx="376">
                  <c:v>29.389832768955017</c:v>
                </c:pt>
                <c:pt idx="377">
                  <c:v>28.592777638827066</c:v>
                </c:pt>
                <c:pt idx="378">
                  <c:v>27.817385960638308</c:v>
                </c:pt>
                <c:pt idx="379">
                  <c:v>27.063068935531312</c:v>
                </c:pt>
                <c:pt idx="380">
                  <c:v>26.329253767827446</c:v>
                </c:pt>
                <c:pt idx="381">
                  <c:v>25.615383230070631</c:v>
                </c:pt>
                <c:pt idx="382">
                  <c:v>24.920915239892945</c:v>
                </c:pt>
                <c:pt idx="383">
                  <c:v>24.245322448380755</c:v>
                </c:pt>
                <c:pt idx="384">
                  <c:v>23.588091839628792</c:v>
                </c:pt>
                <c:pt idx="385">
                  <c:v>22.948724341178096</c:v>
                </c:pt>
                <c:pt idx="386">
                  <c:v>22.326734445041986</c:v>
                </c:pt>
                <c:pt idx="387">
                  <c:v>21.721649839032338</c:v>
                </c:pt>
                <c:pt idx="388">
                  <c:v>21.133011048106194</c:v>
                </c:pt>
                <c:pt idx="389">
                  <c:v>20.56037108546024</c:v>
                </c:pt>
                <c:pt idx="390">
                  <c:v>20.003295113108479</c:v>
                </c:pt>
                <c:pt idx="391">
                  <c:v>19.461360111685003</c:v>
                </c:pt>
                <c:pt idx="392">
                  <c:v>18.934154559221508</c:v>
                </c:pt>
                <c:pt idx="393">
                  <c:v>18.421278118655234</c:v>
                </c:pt>
                <c:pt idx="394">
                  <c:v>17.922341333830431</c:v>
                </c:pt>
                <c:pt idx="395">
                  <c:v>17.436965333762142</c:v>
                </c:pt>
                <c:pt idx="396">
                  <c:v>16.964781544938049</c:v>
                </c:pt>
                <c:pt idx="397">
                  <c:v>16.505431411439663</c:v>
                </c:pt>
                <c:pt idx="398">
                  <c:v>16.058566122670531</c:v>
                </c:pt>
                <c:pt idx="399">
                  <c:v>15.623846348484554</c:v>
                </c:pt>
                <c:pt idx="400">
                  <c:v>15.200941981513351</c:v>
                </c:pt>
                <c:pt idx="401">
                  <c:v>14.789531886497072</c:v>
                </c:pt>
                <c:pt idx="402">
                  <c:v>14.389303656428135</c:v>
                </c:pt>
                <c:pt idx="403">
                  <c:v>13.999953375322928</c:v>
                </c:pt>
                <c:pt idx="404">
                  <c:v>13.621185387441116</c:v>
                </c:pt>
                <c:pt idx="405">
                  <c:v>13.252712072777539</c:v>
                </c:pt>
                <c:pt idx="406">
                  <c:v>12.894253628655983</c:v>
                </c:pt>
                <c:pt idx="407">
                  <c:v>12.545537857259186</c:v>
                </c:pt>
                <c:pt idx="408">
                  <c:v>12.20629995893357</c:v>
                </c:pt>
                <c:pt idx="409">
                  <c:v>11.876282331111897</c:v>
                </c:pt>
                <c:pt idx="410">
                  <c:v>11.555234372700975</c:v>
                </c:pt>
                <c:pt idx="411">
                  <c:v>11.242912293786119</c:v>
                </c:pt>
                <c:pt idx="412">
                  <c:v>10.939078930507566</c:v>
                </c:pt>
                <c:pt idx="413">
                  <c:v>10.643503564968587</c:v>
                </c:pt>
                <c:pt idx="414">
                  <c:v>10.355961750038244</c:v>
                </c:pt>
                <c:pt idx="415">
                  <c:v>10.076235138916019</c:v>
                </c:pt>
                <c:pt idx="416">
                  <c:v>9.8041113193286531</c:v>
                </c:pt>
                <c:pt idx="417">
                  <c:v>9.5393836522335214</c:v>
                </c:pt>
                <c:pt idx="418">
                  <c:v>9.2818511149058427</c:v>
                </c:pt>
                <c:pt idx="419">
                  <c:v>9.0313181482907723</c:v>
                </c:pt>
                <c:pt idx="420">
                  <c:v>8.7875945085042915</c:v>
                </c:pt>
                <c:pt idx="421">
                  <c:v>8.5504951223702719</c:v>
                </c:pt>
                <c:pt idx="422">
                  <c:v>8.3198399468838833</c:v>
                </c:pt>
                <c:pt idx="423">
                  <c:v>8.0954538324947851</c:v>
                </c:pt>
                <c:pt idx="424">
                  <c:v>7.8771663901060824</c:v>
                </c:pt>
                <c:pt idx="425">
                  <c:v>7.664811861688289</c:v>
                </c:pt>
                <c:pt idx="426">
                  <c:v>7.4582289944098008</c:v>
                </c:pt>
                <c:pt idx="427">
                  <c:v>7.2572609181885284</c:v>
                </c:pt>
                <c:pt idx="428">
                  <c:v>7.0617550265715128</c:v>
                </c:pt>
                <c:pt idx="429">
                  <c:v>6.8715628608522215</c:v>
                </c:pt>
                <c:pt idx="430">
                  <c:v>6.6865399973374169</c:v>
                </c:pt>
                <c:pt idx="431">
                  <c:v>6.5065459376780774</c:v>
                </c:pt>
                <c:pt idx="432">
                  <c:v>6.3314440021810174</c:v>
                </c:pt>
                <c:pt idx="433">
                  <c:v>6.1611012260202669</c:v>
                </c:pt>
                <c:pt idx="434">
                  <c:v>5.9953882582693208</c:v>
                </c:pt>
                <c:pt idx="435">
                  <c:v>5.8341792636776697</c:v>
                </c:pt>
                <c:pt idx="436">
                  <c:v>5.6773518271169401</c:v>
                </c:pt>
                <c:pt idx="437">
                  <c:v>5.5247868606241655</c:v>
                </c:pt>
                <c:pt idx="438">
                  <c:v>5.3763685129715313</c:v>
                </c:pt>
                <c:pt idx="439">
                  <c:v>5.2319840816939811</c:v>
                </c:pt>
                <c:pt idx="440">
                  <c:v>5.0915239275078328</c:v>
                </c:pt>
                <c:pt idx="441">
                  <c:v>4.9548813910554754</c:v>
                </c:pt>
                <c:pt idx="442">
                  <c:v>4.8219527119128474</c:v>
                </c:pt>
                <c:pt idx="443">
                  <c:v>4.6926369497982856</c:v>
                </c:pt>
                <c:pt idx="444">
                  <c:v>4.566835907922834</c:v>
                </c:pt>
                <c:pt idx="445">
                  <c:v>4.4444540584238652</c:v>
                </c:pt>
                <c:pt idx="446">
                  <c:v>4.3253984698253465</c:v>
                </c:pt>
                <c:pt idx="447">
                  <c:v>4.2095787364697186</c:v>
                </c:pt>
                <c:pt idx="448">
                  <c:v>4.0969069098677373</c:v>
                </c:pt>
                <c:pt idx="449">
                  <c:v>3.9872974319142136</c:v>
                </c:pt>
                <c:pt idx="450">
                  <c:v>3.880667069918883</c:v>
                </c:pt>
                <c:pt idx="451">
                  <c:v>3.7769348534031191</c:v>
                </c:pt>
                <c:pt idx="452">
                  <c:v>3.6760220126144425</c:v>
                </c:pt>
                <c:pt idx="453">
                  <c:v>3.5778519187121991</c:v>
                </c:pt>
                <c:pt idx="454">
                  <c:v>3.482350025578921</c:v>
                </c:pt>
                <c:pt idx="455">
                  <c:v>3.3894438132132501</c:v>
                </c:pt>
                <c:pt idx="456">
                  <c:v>3.299062732661374</c:v>
                </c:pt>
                <c:pt idx="457">
                  <c:v>3.2111381524452205</c:v>
                </c:pt>
                <c:pt idx="458">
                  <c:v>3.1256033064466715</c:v>
                </c:pt>
                <c:pt idx="459">
                  <c:v>3.0423932432082799</c:v>
                </c:pt>
                <c:pt idx="460">
                  <c:v>2.9614447766119341</c:v>
                </c:pt>
                <c:pt idx="461">
                  <c:v>2.8826964378980575</c:v>
                </c:pt>
                <c:pt idx="462">
                  <c:v>2.8060884289889021</c:v>
                </c:pt>
                <c:pt idx="463">
                  <c:v>2.7315625770804726</c:v>
                </c:pt>
                <c:pt idx="464">
                  <c:v>2.6590622904686216</c:v>
                </c:pt>
                <c:pt idx="465">
                  <c:v>2.5885325155757517</c:v>
                </c:pt>
                <c:pt idx="466">
                  <c:v>2.519919695145528</c:v>
                </c:pt>
                <c:pt idx="467">
                  <c:v>2.4531717275738059</c:v>
                </c:pt>
                <c:pt idx="468">
                  <c:v>2.3882379273449343</c:v>
                </c:pt>
                <c:pt idx="469">
                  <c:v>2.3250689865433642</c:v>
                </c:pt>
                <c:pt idx="470">
                  <c:v>2.2636169374113639</c:v>
                </c:pt>
                <c:pt idx="471">
                  <c:v>2.2038351159243725</c:v>
                </c:pt>
                <c:pt idx="472">
                  <c:v>2.1456781263563651</c:v>
                </c:pt>
                <c:pt idx="473">
                  <c:v>2.0891018068082983</c:v>
                </c:pt>
                <c:pt idx="474">
                  <c:v>2.0340631956734856</c:v>
                </c:pt>
                <c:pt idx="475">
                  <c:v>1.9805204990144105</c:v>
                </c:pt>
                <c:pt idx="476">
                  <c:v>1.9284330588262188</c:v>
                </c:pt>
                <c:pt idx="477">
                  <c:v>1.8777613221627878</c:v>
                </c:pt>
                <c:pt idx="478">
                  <c:v>1.8284668111019415</c:v>
                </c:pt>
                <c:pt idx="479">
                  <c:v>1.7805120935269745</c:v>
                </c:pt>
                <c:pt idx="480">
                  <c:v>1.7338607547023295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3620-074A-B27D-5FB79E4E9D13}"/>
            </c:ext>
          </c:extLst>
        </c:ser>
        <c:dLbls/>
        <c:axId val="247404800"/>
        <c:axId val="247427456"/>
      </c:scatterChart>
      <c:valAx>
        <c:axId val="247404800"/>
        <c:scaling>
          <c:orientation val="minMax"/>
          <c:max val="43"/>
          <c:min val="0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t in min </a:t>
                </a:r>
              </a:p>
            </c:rich>
          </c:tx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7427456"/>
        <c:crosses val="autoZero"/>
        <c:crossBetween val="midCat"/>
      </c:valAx>
      <c:valAx>
        <c:axId val="24742745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u="none" strike="noStrike" baseline="0">
                    <a:solidFill>
                      <a:schemeClr val="tx1"/>
                    </a:solidFill>
                    <a:effectLst/>
                  </a:rPr>
                  <a:t>c</a:t>
                </a:r>
                <a:r>
                  <a:rPr lang="de-DE" sz="1000" b="0" i="0" u="none" strike="noStrike" baseline="-25000">
                    <a:solidFill>
                      <a:schemeClr val="tx1"/>
                    </a:solidFill>
                    <a:effectLst/>
                  </a:rPr>
                  <a:t>cab 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baseline="0">
                    <a:effectLst/>
                  </a:rPr>
                  <a:t>in µg/m</a:t>
                </a:r>
                <a:r>
                  <a:rPr lang="de-DE" sz="1000" b="0" i="0" baseline="30000">
                    <a:effectLst/>
                  </a:rPr>
                  <a:t>3</a:t>
                </a:r>
                <a:endParaRPr lang="de-DE" sz="1000">
                  <a:effectLst/>
                </a:endParaRPr>
              </a:p>
            </c:rich>
          </c:tx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7404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P1A!$D$39:$D$519</c:f>
              <c:numCache>
                <c:formatCode>0.00</c:formatCode>
                <c:ptCount val="481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</c:numCache>
            </c:numRef>
          </c:xVal>
          <c:yVal>
            <c:numRef>
              <c:f>P1A!$E$39:$E$519</c:f>
              <c:numCache>
                <c:formatCode>General</c:formatCode>
                <c:ptCount val="481"/>
                <c:pt idx="0">
                  <c:v>0.10000000000000002</c:v>
                </c:pt>
                <c:pt idx="1">
                  <c:v>0.10093919010887721</c:v>
                </c:pt>
                <c:pt idx="2">
                  <c:v>0.10186272849254159</c:v>
                </c:pt>
                <c:pt idx="3">
                  <c:v>0.1027708759890278</c:v>
                </c:pt>
                <c:pt idx="4">
                  <c:v>0.10366388908947069</c:v>
                </c:pt>
                <c:pt idx="5">
                  <c:v>0.10454202001054708</c:v>
                </c:pt>
                <c:pt idx="6">
                  <c:v>0.10540551676571004</c:v>
                </c:pt>
                <c:pt idx="7">
                  <c:v>0.10625462323523624</c:v>
                </c:pt>
                <c:pt idx="8">
                  <c:v>0.10708957923510583</c:v>
                </c:pt>
                <c:pt idx="9">
                  <c:v>0.10791062058473454</c:v>
                </c:pt>
                <c:pt idx="10">
                  <c:v>0.10871797917357681</c:v>
                </c:pt>
                <c:pt idx="11">
                  <c:v>0.10951188302661925</c:v>
                </c:pt>
                <c:pt idx="12">
                  <c:v>0.11029255636878241</c:v>
                </c:pt>
                <c:pt idx="13">
                  <c:v>0.11106021968824943</c:v>
                </c:pt>
                <c:pt idx="14">
                  <c:v>0.11181508979873915</c:v>
                </c:pt>
                <c:pt idx="15">
                  <c:v>0.11255737990074172</c:v>
                </c:pt>
                <c:pt idx="16">
                  <c:v>0.11328729964173331</c:v>
                </c:pt>
                <c:pt idx="17">
                  <c:v>0.11400505517538775</c:v>
                </c:pt>
                <c:pt idx="18">
                  <c:v>0.11471084921980101</c:v>
                </c:pt>
                <c:pt idx="19">
                  <c:v>0.11540488111474576</c:v>
                </c:pt>
                <c:pt idx="20">
                  <c:v>0.11608734687797134</c:v>
                </c:pt>
                <c:pt idx="21">
                  <c:v>0.11675843926056591</c:v>
                </c:pt>
                <c:pt idx="22">
                  <c:v>0.11741834780139561</c:v>
                </c:pt>
                <c:pt idx="23">
                  <c:v>0.11806725888063686</c:v>
                </c:pt>
                <c:pt idx="24">
                  <c:v>0.11870535577241614</c:v>
                </c:pt>
                <c:pt idx="25">
                  <c:v>0.11933281869657281</c:v>
                </c:pt>
                <c:pt idx="26">
                  <c:v>0.11994982486955919</c:v>
                </c:pt>
                <c:pt idx="27">
                  <c:v>0.12055654855449237</c:v>
                </c:pt>
                <c:pt idx="28">
                  <c:v>0.12115316111037203</c:v>
                </c:pt>
                <c:pt idx="29">
                  <c:v>0.12173983104047777</c:v>
                </c:pt>
                <c:pt idx="30">
                  <c:v>0.12231672403996013</c:v>
                </c:pt>
                <c:pt idx="31">
                  <c:v>0.12288400304263851</c:v>
                </c:pt>
                <c:pt idx="32">
                  <c:v>0.12344182826701895</c:v>
                </c:pt>
                <c:pt idx="33">
                  <c:v>0.12399035726154538</c:v>
                </c:pt>
                <c:pt idx="34">
                  <c:v>0.1245297449490963</c:v>
                </c:pt>
                <c:pt idx="35">
                  <c:v>0.12506014367074042</c:v>
                </c:pt>
                <c:pt idx="36">
                  <c:v>0.12558170322876264</c:v>
                </c:pt>
                <c:pt idx="37">
                  <c:v>0.12609457092897344</c:v>
                </c:pt>
                <c:pt idx="38">
                  <c:v>0.12659889162231275</c:v>
                </c:pt>
                <c:pt idx="39">
                  <c:v>0.12709480774576071</c:v>
                </c:pt>
                <c:pt idx="40">
                  <c:v>0.12758245936256685</c:v>
                </c:pt>
                <c:pt idx="41">
                  <c:v>0.12806198420180823</c:v>
                </c:pt>
                <c:pt idx="42">
                  <c:v>0.1285335176972891</c:v>
                </c:pt>
                <c:pt idx="43">
                  <c:v>0.12899719302579166</c:v>
                </c:pt>
                <c:pt idx="44">
                  <c:v>0.12945314114468984</c:v>
                </c:pt>
                <c:pt idx="45">
                  <c:v>0.12990149082893584</c:v>
                </c:pt>
                <c:pt idx="46">
                  <c:v>0.13034236870743054</c:v>
                </c:pt>
                <c:pt idx="47">
                  <c:v>0.13077589929878775</c:v>
                </c:pt>
                <c:pt idx="48">
                  <c:v>0.13120220504650237</c:v>
                </c:pt>
                <c:pt idx="49">
                  <c:v>0.13162140635353264</c:v>
                </c:pt>
                <c:pt idx="50">
                  <c:v>0.1320336216163058</c:v>
                </c:pt>
                <c:pt idx="51">
                  <c:v>0.13243896725815718</c:v>
                </c:pt>
                <c:pt idx="52">
                  <c:v>0.13283755776221218</c:v>
                </c:pt>
                <c:pt idx="53">
                  <c:v>0.13322950570372</c:v>
                </c:pt>
                <c:pt idx="54">
                  <c:v>0.13361492178184869</c:v>
                </c:pt>
                <c:pt idx="55">
                  <c:v>0.1339939148509503</c:v>
                </c:pt>
                <c:pt idx="56">
                  <c:v>0.13436659195130496</c:v>
                </c:pt>
                <c:pt idx="57">
                  <c:v>0.13473305833935256</c:v>
                </c:pt>
                <c:pt idx="58">
                  <c:v>0.13509341751742079</c:v>
                </c:pt>
                <c:pt idx="59">
                  <c:v>0.13544777126295762</c:v>
                </c:pt>
                <c:pt idx="60">
                  <c:v>0.13579621965727656</c:v>
                </c:pt>
                <c:pt idx="61">
                  <c:v>0.13613886111382309</c:v>
                </c:pt>
                <c:pt idx="62">
                  <c:v>0.13647579240596977</c:v>
                </c:pt>
                <c:pt idx="63">
                  <c:v>0.13680710869434842</c:v>
                </c:pt>
                <c:pt idx="64">
                  <c:v>0.13713290355372643</c:v>
                </c:pt>
                <c:pt idx="65">
                  <c:v>0.13745326899943566</c:v>
                </c:pt>
                <c:pt idx="66">
                  <c:v>0.13776829551336048</c:v>
                </c:pt>
                <c:pt idx="67">
                  <c:v>0.13807807206949282</c:v>
                </c:pt>
                <c:pt idx="68">
                  <c:v>0.13838268615906157</c:v>
                </c:pt>
                <c:pt idx="69">
                  <c:v>0.13868222381524281</c:v>
                </c:pt>
                <c:pt idx="70">
                  <c:v>0.1389767696374587</c:v>
                </c:pt>
                <c:pt idx="71">
                  <c:v>0.13926640681527094</c:v>
                </c:pt>
                <c:pt idx="72">
                  <c:v>0.13955121715187641</c:v>
                </c:pt>
                <c:pt idx="73">
                  <c:v>0.13983128108721105</c:v>
                </c:pt>
                <c:pt idx="74">
                  <c:v>0.14010667772066884</c:v>
                </c:pt>
                <c:pt idx="75">
                  <c:v>0.14037748483344209</c:v>
                </c:pt>
                <c:pt idx="76">
                  <c:v>0.14064377891048943</c:v>
                </c:pt>
                <c:pt idx="77">
                  <c:v>0.14090563516213767</c:v>
                </c:pt>
                <c:pt idx="78">
                  <c:v>0.14116312754532379</c:v>
                </c:pt>
                <c:pt idx="79">
                  <c:v>0.14141632878448279</c:v>
                </c:pt>
                <c:pt idx="80">
                  <c:v>0.14166531039208757</c:v>
                </c:pt>
                <c:pt idx="81">
                  <c:v>0.1419101426888463</c:v>
                </c:pt>
                <c:pt idx="82">
                  <c:v>0.14215089482356344</c:v>
                </c:pt>
                <c:pt idx="83">
                  <c:v>0.14238763479266958</c:v>
                </c:pt>
                <c:pt idx="84">
                  <c:v>0.14262042945942607</c:v>
                </c:pt>
                <c:pt idx="85">
                  <c:v>0.14284934457280926</c:v>
                </c:pt>
                <c:pt idx="86">
                  <c:v>0.14307444478608025</c:v>
                </c:pt>
                <c:pt idx="87">
                  <c:v>0.14329579367504511</c:v>
                </c:pt>
                <c:pt idx="88">
                  <c:v>0.14351345375601099</c:v>
                </c:pt>
                <c:pt idx="89">
                  <c:v>0.1437274865034425</c:v>
                </c:pt>
                <c:pt idx="90">
                  <c:v>0.14393795236732435</c:v>
                </c:pt>
                <c:pt idx="91">
                  <c:v>0.14414491079023445</c:v>
                </c:pt>
                <c:pt idx="92">
                  <c:v>0.14434842022413236</c:v>
                </c:pt>
                <c:pt idx="93">
                  <c:v>0.14454853814686816</c:v>
                </c:pt>
                <c:pt idx="94">
                  <c:v>0.14474532107841612</c:v>
                </c:pt>
                <c:pt idx="95">
                  <c:v>0.1449388245968378</c:v>
                </c:pt>
                <c:pt idx="96">
                  <c:v>0.14512910335397905</c:v>
                </c:pt>
                <c:pt idx="97">
                  <c:v>0.14531621109090567</c:v>
                </c:pt>
                <c:pt idx="98">
                  <c:v>0.14550020065308167</c:v>
                </c:pt>
                <c:pt idx="99">
                  <c:v>0.1456811240052944</c:v>
                </c:pt>
                <c:pt idx="100">
                  <c:v>0.14585903224633145</c:v>
                </c:pt>
                <c:pt idx="101">
                  <c:v>0.14603397562341228</c:v>
                </c:pt>
                <c:pt idx="102">
                  <c:v>0.14620600354638008</c:v>
                </c:pt>
                <c:pt idx="103">
                  <c:v>0.14637516460165648</c:v>
                </c:pt>
                <c:pt idx="104">
                  <c:v>0.14654150656596407</c:v>
                </c:pt>
                <c:pt idx="105">
                  <c:v>0.14670507641982028</c:v>
                </c:pt>
                <c:pt idx="106">
                  <c:v>0.14686592036080595</c:v>
                </c:pt>
                <c:pt idx="107">
                  <c:v>0.1470240838166133</c:v>
                </c:pt>
                <c:pt idx="108">
                  <c:v>0.1471796114578762</c:v>
                </c:pt>
                <c:pt idx="109">
                  <c:v>0.14733254721078651</c:v>
                </c:pt>
                <c:pt idx="110">
                  <c:v>0.14748293426950049</c:v>
                </c:pt>
                <c:pt idx="111">
                  <c:v>0.14763081510833809</c:v>
                </c:pt>
                <c:pt idx="112">
                  <c:v>0.14777623149377928</c:v>
                </c:pt>
                <c:pt idx="113">
                  <c:v>0.14791922449626008</c:v>
                </c:pt>
                <c:pt idx="114">
                  <c:v>0.14805983450177257</c:v>
                </c:pt>
                <c:pt idx="115">
                  <c:v>0.14819810122327079</c:v>
                </c:pt>
                <c:pt idx="116">
                  <c:v>0.1483340637118874</c:v>
                </c:pt>
                <c:pt idx="117">
                  <c:v>0.1484677603679628</c:v>
                </c:pt>
                <c:pt idx="118">
                  <c:v>0.14859922895189073</c:v>
                </c:pt>
                <c:pt idx="119">
                  <c:v>0.14872850659478307</c:v>
                </c:pt>
                <c:pt idx="120">
                  <c:v>0.14885562980895692</c:v>
                </c:pt>
                <c:pt idx="121">
                  <c:v>0.14896278251464962</c:v>
                </c:pt>
                <c:pt idx="122">
                  <c:v>0.14903254526376036</c:v>
                </c:pt>
                <c:pt idx="123">
                  <c:v>0.14906554116477441</c:v>
                </c:pt>
                <c:pt idx="124">
                  <c:v>0.14906238294199314</c:v>
                </c:pt>
                <c:pt idx="125">
                  <c:v>0.14902367310858797</c:v>
                </c:pt>
                <c:pt idx="126">
                  <c:v>0.14895000413676979</c:v>
                </c:pt>
                <c:pt idx="127">
                  <c:v>0.14884195862512331</c:v>
                </c:pt>
                <c:pt idx="128">
                  <c:v>0.14870010946315196</c:v>
                </c:pt>
                <c:pt idx="129">
                  <c:v>0.14852501999308121</c:v>
                </c:pt>
                <c:pt idx="130">
                  <c:v>0.14831724416896513</c:v>
                </c:pt>
                <c:pt idx="131">
                  <c:v>0.14807732671314155</c:v>
                </c:pt>
                <c:pt idx="132">
                  <c:v>0.14780580327007964</c:v>
                </c:pt>
                <c:pt idx="133">
                  <c:v>0.14750320055766408</c:v>
                </c:pt>
                <c:pt idx="134">
                  <c:v>0.14717003651595717</c:v>
                </c:pt>
                <c:pt idx="135">
                  <c:v>0.14680682045348326</c:v>
                </c:pt>
                <c:pt idx="136">
                  <c:v>0.14641405319107359</c:v>
                </c:pt>
                <c:pt idx="137">
                  <c:v>0.14599222720331526</c:v>
                </c:pt>
                <c:pt idx="138">
                  <c:v>0.14554182675764249</c:v>
                </c:pt>
                <c:pt idx="139">
                  <c:v>0.14506332805110969</c:v>
                </c:pt>
                <c:pt idx="140">
                  <c:v>0.14455719934488542</c:v>
                </c:pt>
                <c:pt idx="141">
                  <c:v>0.14402390109650506</c:v>
                </c:pt>
                <c:pt idx="142">
                  <c:v>0.14346388608991947</c:v>
                </c:pt>
                <c:pt idx="143">
                  <c:v>0.14287759956337584</c:v>
                </c:pt>
                <c:pt idx="144">
                  <c:v>0.14226547933516842</c:v>
                </c:pt>
                <c:pt idx="145">
                  <c:v>0.14164580791088965</c:v>
                </c:pt>
                <c:pt idx="146">
                  <c:v>0.14103646339142317</c:v>
                </c:pt>
                <c:pt idx="147">
                  <c:v>0.14043727367755834</c:v>
                </c:pt>
                <c:pt idx="148">
                  <c:v>0.13984806953814016</c:v>
                </c:pt>
                <c:pt idx="149">
                  <c:v>0.13926868456227287</c:v>
                </c:pt>
                <c:pt idx="150">
                  <c:v>0.13869895511231983</c:v>
                </c:pt>
                <c:pt idx="151">
                  <c:v>0.13813872027768698</c:v>
                </c:pt>
                <c:pt idx="152">
                  <c:v>0.13758782182937618</c:v>
                </c:pt>
                <c:pt idx="153">
                  <c:v>0.13704610417529609</c:v>
                </c:pt>
                <c:pt idx="154">
                  <c:v>0.13651341431631778</c:v>
                </c:pt>
                <c:pt idx="155">
                  <c:v>0.13598960180306277</c:v>
                </c:pt>
                <c:pt idx="156">
                  <c:v>0.13547451869341093</c:v>
                </c:pt>
                <c:pt idx="157">
                  <c:v>0.13496801951071682</c:v>
                </c:pt>
                <c:pt idx="158">
                  <c:v>0.13446996120272223</c:v>
                </c:pt>
                <c:pt idx="159">
                  <c:v>0.13398020310115333</c:v>
                </c:pt>
                <c:pt idx="160">
                  <c:v>0.1334986068819915</c:v>
                </c:pt>
                <c:pt idx="161">
                  <c:v>0.13302503652640574</c:v>
                </c:pt>
                <c:pt idx="162">
                  <c:v>0.13255935828233656</c:v>
                </c:pt>
                <c:pt idx="163">
                  <c:v>0.13210144062672</c:v>
                </c:pt>
                <c:pt idx="164">
                  <c:v>0.13165115422834103</c:v>
                </c:pt>
                <c:pt idx="165">
                  <c:v>0.13120837191130599</c:v>
                </c:pt>
                <c:pt idx="166">
                  <c:v>0.13077296861912424</c:v>
                </c:pt>
                <c:pt idx="167">
                  <c:v>0.13034482137938763</c:v>
                </c:pt>
                <c:pt idx="168">
                  <c:v>0.12992380926903926</c:v>
                </c:pt>
                <c:pt idx="169">
                  <c:v>0.12950981338022061</c:v>
                </c:pt>
                <c:pt idx="170">
                  <c:v>0.12910271678668817</c:v>
                </c:pt>
                <c:pt idx="171">
                  <c:v>0.12870240451078943</c:v>
                </c:pt>
                <c:pt idx="172">
                  <c:v>0.12830876349098938</c:v>
                </c:pt>
                <c:pt idx="173">
                  <c:v>0.12792168254993819</c:v>
                </c:pt>
                <c:pt idx="174">
                  <c:v>0.12754105236307103</c:v>
                </c:pt>
                <c:pt idx="175">
                  <c:v>0.1271667654277312</c:v>
                </c:pt>
                <c:pt idx="176">
                  <c:v>0.12679871603280762</c:v>
                </c:pt>
                <c:pt idx="177">
                  <c:v>0.12643680022887871</c:v>
                </c:pt>
                <c:pt idx="178">
                  <c:v>0.12608091579885344</c:v>
                </c:pt>
                <c:pt idx="179">
                  <c:v>0.12573096222910199</c:v>
                </c:pt>
                <c:pt idx="180">
                  <c:v>0.12538684068106709</c:v>
                </c:pt>
                <c:pt idx="181">
                  <c:v>0.12504845396334907</c:v>
                </c:pt>
                <c:pt idx="182">
                  <c:v>0.12471570650425536</c:v>
                </c:pt>
                <c:pt idx="183">
                  <c:v>0.12438850432480822</c:v>
                </c:pt>
                <c:pt idx="184">
                  <c:v>0.12406675501220167</c:v>
                </c:pt>
                <c:pt idx="185">
                  <c:v>0.12375036769370129</c:v>
                </c:pt>
                <c:pt idx="186">
                  <c:v>0.12343925301097844</c:v>
                </c:pt>
                <c:pt idx="187">
                  <c:v>0.12313332309487271</c:v>
                </c:pt>
                <c:pt idx="188">
                  <c:v>0.12283249154057468</c:v>
                </c:pt>
                <c:pt idx="189">
                  <c:v>0.12253667338322229</c:v>
                </c:pt>
                <c:pt idx="190">
                  <c:v>0.12224578507390392</c:v>
                </c:pt>
                <c:pt idx="191">
                  <c:v>0.1219597444560615</c:v>
                </c:pt>
                <c:pt idx="192">
                  <c:v>0.12167847074228655</c:v>
                </c:pt>
                <c:pt idx="193">
                  <c:v>0.1214018844915034</c:v>
                </c:pt>
                <c:pt idx="194">
                  <c:v>0.12112990758653208</c:v>
                </c:pt>
                <c:pt idx="195">
                  <c:v>0.12086246321202572</c:v>
                </c:pt>
                <c:pt idx="196">
                  <c:v>0.12059947583277505</c:v>
                </c:pt>
                <c:pt idx="197">
                  <c:v>0.12034087117237499</c:v>
                </c:pt>
                <c:pt idx="198">
                  <c:v>0.12008657619224634</c:v>
                </c:pt>
                <c:pt idx="199">
                  <c:v>0.11983651907100734</c:v>
                </c:pt>
                <c:pt idx="200">
                  <c:v>0.11959062918418886</c:v>
                </c:pt>
                <c:pt idx="201">
                  <c:v>0.11934883708428777</c:v>
                </c:pt>
                <c:pt idx="202">
                  <c:v>0.11911107448115256</c:v>
                </c:pt>
                <c:pt idx="203">
                  <c:v>0.11887727422269602</c:v>
                </c:pt>
                <c:pt idx="204">
                  <c:v>0.11864737027592914</c:v>
                </c:pt>
                <c:pt idx="205">
                  <c:v>1.3085535375214918</c:v>
                </c:pt>
                <c:pt idx="206">
                  <c:v>4.8522459516635772</c:v>
                </c:pt>
                <c:pt idx="207">
                  <c:v>10.710498459020204</c:v>
                </c:pt>
                <c:pt idx="208">
                  <c:v>18.844738614858684</c:v>
                </c:pt>
                <c:pt idx="209">
                  <c:v>29.21703678925433</c:v>
                </c:pt>
                <c:pt idx="210">
                  <c:v>41.790095454486888</c:v>
                </c:pt>
                <c:pt idx="211">
                  <c:v>56.527238650988153</c:v>
                </c:pt>
                <c:pt idx="212">
                  <c:v>73.392401628822725</c:v>
                </c:pt>
                <c:pt idx="213">
                  <c:v>92.350120661792417</c:v>
                </c:pt>
                <c:pt idx="214">
                  <c:v>113.36552303131229</c:v>
                </c:pt>
                <c:pt idx="215">
                  <c:v>136.40431717718019</c:v>
                </c:pt>
                <c:pt idx="216">
                  <c:v>161.43278301250291</c:v>
                </c:pt>
                <c:pt idx="217">
                  <c:v>188.41776240001684</c:v>
                </c:pt>
                <c:pt idx="218">
                  <c:v>217.32664978712486</c:v>
                </c:pt>
                <c:pt idx="219">
                  <c:v>248.1273829969974</c:v>
                </c:pt>
                <c:pt idx="220">
                  <c:v>280.78843417315653</c:v>
                </c:pt>
                <c:pt idx="221">
                  <c:v>315.27880087494134</c:v>
                </c:pt>
                <c:pt idx="222">
                  <c:v>351.56799732139649</c:v>
                </c:pt>
                <c:pt idx="223">
                  <c:v>389.62604578106937</c:v>
                </c:pt>
                <c:pt idx="224">
                  <c:v>429.42346810529432</c:v>
                </c:pt>
                <c:pt idx="225">
                  <c:v>470.93127740258785</c:v>
                </c:pt>
                <c:pt idx="226">
                  <c:v>514.120969851778</c:v>
                </c:pt>
                <c:pt idx="227">
                  <c:v>558.96451665157304</c:v>
                </c:pt>
                <c:pt idx="228">
                  <c:v>605.43435610430515</c:v>
                </c:pt>
                <c:pt idx="229">
                  <c:v>653.50338583157338</c:v>
                </c:pt>
                <c:pt idx="230">
                  <c:v>703.14495511963469</c:v>
                </c:pt>
                <c:pt idx="231">
                  <c:v>754.33285739236067</c:v>
                </c:pt>
                <c:pt idx="232">
                  <c:v>807.04132280961085</c:v>
                </c:pt>
                <c:pt idx="233">
                  <c:v>861.24501098898622</c:v>
                </c:pt>
                <c:pt idx="234">
                  <c:v>916.91900384884821</c:v>
                </c:pt>
                <c:pt idx="235">
                  <c:v>974.03879857063066</c:v>
                </c:pt>
                <c:pt idx="236">
                  <c:v>1032.5803006784236</c:v>
                </c:pt>
                <c:pt idx="237">
                  <c:v>1092.5198172338844</c:v>
                </c:pt>
                <c:pt idx="238">
                  <c:v>1153.8340501445707</c:v>
                </c:pt>
                <c:pt idx="239">
                  <c:v>1216.5000895837779</c:v>
                </c:pt>
                <c:pt idx="240">
                  <c:v>1280.4954075200394</c:v>
                </c:pt>
                <c:pt idx="241">
                  <c:v>1344.6077191146496</c:v>
                </c:pt>
                <c:pt idx="242">
                  <c:v>1407.6515907050982</c:v>
                </c:pt>
                <c:pt idx="243">
                  <c:v>1469.6448279828999</c:v>
                </c:pt>
                <c:pt idx="244">
                  <c:v>1530.604939905405</c:v>
                </c:pt>
                <c:pt idx="245">
                  <c:v>1590.5491436409154</c:v>
                </c:pt>
                <c:pt idx="246">
                  <c:v>1649.4943694313852</c:v>
                </c:pt>
                <c:pt idx="247">
                  <c:v>1707.4572653740859</c:v>
                </c:pt>
                <c:pt idx="248">
                  <c:v>1764.454202123585</c:v>
                </c:pt>
                <c:pt idx="249">
                  <c:v>1820.5012775153646</c:v>
                </c:pt>
                <c:pt idx="250">
                  <c:v>1875.6143211123865</c:v>
                </c:pt>
                <c:pt idx="251">
                  <c:v>1929.8088986758878</c:v>
                </c:pt>
                <c:pt idx="252">
                  <c:v>1983.1003165616726</c:v>
                </c:pt>
                <c:pt idx="253">
                  <c:v>2035.5036260431361</c:v>
                </c:pt>
                <c:pt idx="254">
                  <c:v>2087.0336275622462</c:v>
                </c:pt>
                <c:pt idx="255">
                  <c:v>2137.7048749096839</c:v>
                </c:pt>
                <c:pt idx="256">
                  <c:v>2187.531679335314</c:v>
                </c:pt>
                <c:pt idx="257">
                  <c:v>2236.5281135901655</c:v>
                </c:pt>
                <c:pt idx="258">
                  <c:v>2284.7080159010411</c:v>
                </c:pt>
                <c:pt idx="259">
                  <c:v>2332.0849938788965</c:v>
                </c:pt>
                <c:pt idx="260">
                  <c:v>2378.6724283620815</c:v>
                </c:pt>
                <c:pt idx="261">
                  <c:v>2424.4834771955361</c:v>
                </c:pt>
                <c:pt idx="262">
                  <c:v>2469.5310789470059</c:v>
                </c:pt>
                <c:pt idx="263">
                  <c:v>2513.827956561322</c:v>
                </c:pt>
                <c:pt idx="264">
                  <c:v>2557.3866209537873</c:v>
                </c:pt>
                <c:pt idx="265">
                  <c:v>2600.2193745436757</c:v>
                </c:pt>
                <c:pt idx="266">
                  <c:v>2642.3383147288441</c:v>
                </c:pt>
                <c:pt idx="267">
                  <c:v>2683.7553373024425</c:v>
                </c:pt>
                <c:pt idx="268">
                  <c:v>2724.4821398126828</c:v>
                </c:pt>
                <c:pt idx="269">
                  <c:v>2764.5302248666153</c:v>
                </c:pt>
                <c:pt idx="270">
                  <c:v>2803.9109033788491</c:v>
                </c:pt>
                <c:pt idx="271">
                  <c:v>2842.6352977661322</c:v>
                </c:pt>
                <c:pt idx="272">
                  <c:v>2880.7143450886902</c:v>
                </c:pt>
                <c:pt idx="273">
                  <c:v>2918.1588001392206</c:v>
                </c:pt>
                <c:pt idx="274">
                  <c:v>2954.9792384804032</c:v>
                </c:pt>
                <c:pt idx="275">
                  <c:v>2991.1860594317891</c:v>
                </c:pt>
                <c:pt idx="276">
                  <c:v>3026.789489006921</c:v>
                </c:pt>
                <c:pt idx="277">
                  <c:v>3060.6094505616788</c:v>
                </c:pt>
                <c:pt idx="278">
                  <c:v>3091.4921818744001</c:v>
                </c:pt>
                <c:pt idx="279">
                  <c:v>3119.4866322687631</c:v>
                </c:pt>
                <c:pt idx="280">
                  <c:v>3144.6409353216036</c:v>
                </c:pt>
                <c:pt idx="281">
                  <c:v>3167.0024224574495</c:v>
                </c:pt>
                <c:pt idx="282">
                  <c:v>3186.6176363164855</c:v>
                </c:pt>
                <c:pt idx="283">
                  <c:v>3203.5323438997457</c:v>
                </c:pt>
                <c:pt idx="284">
                  <c:v>3217.7915494952504</c:v>
                </c:pt>
                <c:pt idx="285">
                  <c:v>3229.4395073887154</c:v>
                </c:pt>
                <c:pt idx="286">
                  <c:v>3238.5197343624236</c:v>
                </c:pt>
                <c:pt idx="287">
                  <c:v>3245.0750219858314</c:v>
                </c:pt>
                <c:pt idx="288">
                  <c:v>3249.1474487013288</c:v>
                </c:pt>
                <c:pt idx="289">
                  <c:v>3250.7783917085935</c:v>
                </c:pt>
                <c:pt idx="290">
                  <c:v>3250.0085386508986</c:v>
                </c:pt>
                <c:pt idx="291">
                  <c:v>3246.8778991066538</c:v>
                </c:pt>
                <c:pt idx="292">
                  <c:v>3241.4258158894409</c:v>
                </c:pt>
                <c:pt idx="293">
                  <c:v>3233.6909761597408</c:v>
                </c:pt>
                <c:pt idx="294">
                  <c:v>3223.7114223514827</c:v>
                </c:pt>
                <c:pt idx="295">
                  <c:v>3211.5245629164842</c:v>
                </c:pt>
                <c:pt idx="296">
                  <c:v>3197.1671828898607</c:v>
                </c:pt>
                <c:pt idx="297">
                  <c:v>3180.6754542793296</c:v>
                </c:pt>
                <c:pt idx="298">
                  <c:v>3162.0849462814012</c:v>
                </c:pt>
                <c:pt idx="299">
                  <c:v>3141.430635327305</c:v>
                </c:pt>
                <c:pt idx="300">
                  <c:v>3118.7469149615008</c:v>
                </c:pt>
                <c:pt idx="301">
                  <c:v>3094.0676055555509</c:v>
                </c:pt>
                <c:pt idx="302">
                  <c:v>3067.4259638601447</c:v>
                </c:pt>
                <c:pt idx="303">
                  <c:v>3038.8546923978865</c:v>
                </c:pt>
                <c:pt idx="304">
                  <c:v>3008.385948699603</c:v>
                </c:pt>
                <c:pt idx="305">
                  <c:v>2976.0513543866814</c:v>
                </c:pt>
                <c:pt idx="306">
                  <c:v>2941.8820041020854</c:v>
                </c:pt>
                <c:pt idx="307">
                  <c:v>2905.9084742925079</c:v>
                </c:pt>
                <c:pt idx="308">
                  <c:v>2868.1608318441895</c:v>
                </c:pt>
                <c:pt idx="309">
                  <c:v>2828.6686425747994</c:v>
                </c:pt>
                <c:pt idx="310">
                  <c:v>2787.4609795838219</c:v>
                </c:pt>
                <c:pt idx="311">
                  <c:v>2744.5664314637461</c:v>
                </c:pt>
                <c:pt idx="312">
                  <c:v>2700.0131103744666</c:v>
                </c:pt>
                <c:pt idx="313">
                  <c:v>2655.0187922228829</c:v>
                </c:pt>
                <c:pt idx="314">
                  <c:v>2610.7743102303366</c:v>
                </c:pt>
                <c:pt idx="315">
                  <c:v>2567.267168279795</c:v>
                </c:pt>
                <c:pt idx="316">
                  <c:v>2524.485078503641</c:v>
                </c:pt>
                <c:pt idx="317">
                  <c:v>2482.4159578131676</c:v>
                </c:pt>
                <c:pt idx="318">
                  <c:v>2441.0479244859098</c:v>
                </c:pt>
                <c:pt idx="319">
                  <c:v>2400.3692948098542</c:v>
                </c:pt>
                <c:pt idx="320">
                  <c:v>2360.3685797835651</c:v>
                </c:pt>
                <c:pt idx="321">
                  <c:v>2321.0344818713074</c:v>
                </c:pt>
                <c:pt idx="322">
                  <c:v>2282.3558918122499</c:v>
                </c:pt>
                <c:pt idx="323">
                  <c:v>2244.3218854828342</c:v>
                </c:pt>
                <c:pt idx="324">
                  <c:v>2206.9217208114424</c:v>
                </c:pt>
                <c:pt idx="325">
                  <c:v>2170.1448347444752</c:v>
                </c:pt>
                <c:pt idx="326">
                  <c:v>2133.9808402629942</c:v>
                </c:pt>
                <c:pt idx="327">
                  <c:v>2098.4195234490821</c:v>
                </c:pt>
                <c:pt idx="328">
                  <c:v>2063.4508406010896</c:v>
                </c:pt>
                <c:pt idx="329">
                  <c:v>2029.064915396963</c:v>
                </c:pt>
                <c:pt idx="330">
                  <c:v>1995.252036104836</c:v>
                </c:pt>
                <c:pt idx="331">
                  <c:v>1962.0026528401181</c:v>
                </c:pt>
                <c:pt idx="332">
                  <c:v>1929.3073748682859</c:v>
                </c:pt>
                <c:pt idx="333">
                  <c:v>1897.1569679526272</c:v>
                </c:pt>
                <c:pt idx="334">
                  <c:v>1865.5423517461843</c:v>
                </c:pt>
                <c:pt idx="335">
                  <c:v>1834.4545972271619</c:v>
                </c:pt>
                <c:pt idx="336">
                  <c:v>1803.8849241770731</c:v>
                </c:pt>
                <c:pt idx="337">
                  <c:v>1773.8246987009129</c:v>
                </c:pt>
                <c:pt idx="338">
                  <c:v>1744.2654307886585</c:v>
                </c:pt>
                <c:pt idx="339">
                  <c:v>1715.1987719174085</c:v>
                </c:pt>
                <c:pt idx="340">
                  <c:v>1686.6165126934791</c:v>
                </c:pt>
                <c:pt idx="341">
                  <c:v>1658.5105805337996</c:v>
                </c:pt>
                <c:pt idx="342">
                  <c:v>1630.873037385946</c:v>
                </c:pt>
                <c:pt idx="343">
                  <c:v>1603.6960774861675</c:v>
                </c:pt>
                <c:pt idx="344">
                  <c:v>1576.9720251547828</c:v>
                </c:pt>
                <c:pt idx="345">
                  <c:v>1550.6933326283088</c:v>
                </c:pt>
                <c:pt idx="346">
                  <c:v>1524.8525779277215</c:v>
                </c:pt>
                <c:pt idx="347">
                  <c:v>1499.4424627622427</c:v>
                </c:pt>
                <c:pt idx="348">
                  <c:v>1474.4558104680575</c:v>
                </c:pt>
                <c:pt idx="349">
                  <c:v>1449.8855639813867</c:v>
                </c:pt>
                <c:pt idx="350">
                  <c:v>1425.7247838453361</c:v>
                </c:pt>
                <c:pt idx="351">
                  <c:v>1401.9666462499617</c:v>
                </c:pt>
                <c:pt idx="352">
                  <c:v>1378.6044411049998</c:v>
                </c:pt>
                <c:pt idx="353">
                  <c:v>1355.6315701447129</c:v>
                </c:pt>
                <c:pt idx="354">
                  <c:v>1333.0415450643184</c:v>
                </c:pt>
                <c:pt idx="355">
                  <c:v>1310.8279856874772</c:v>
                </c:pt>
                <c:pt idx="356">
                  <c:v>1288.9846181643177</c:v>
                </c:pt>
                <c:pt idx="357">
                  <c:v>1267.5052731994917</c:v>
                </c:pt>
                <c:pt idx="358">
                  <c:v>1246.3838843097594</c:v>
                </c:pt>
                <c:pt idx="359">
                  <c:v>1225.6144861106125</c:v>
                </c:pt>
                <c:pt idx="360">
                  <c:v>1205.1912126314517</c:v>
                </c:pt>
                <c:pt idx="361">
                  <c:v>1185.1082956588386</c:v>
                </c:pt>
                <c:pt idx="362">
                  <c:v>1165.3600631073623</c:v>
                </c:pt>
                <c:pt idx="363">
                  <c:v>1145.9409374176521</c:v>
                </c:pt>
                <c:pt idx="364">
                  <c:v>1126.8454339810889</c:v>
                </c:pt>
                <c:pt idx="365">
                  <c:v>1108.0681595907693</c:v>
                </c:pt>
                <c:pt idx="366">
                  <c:v>1089.6038109182834</c:v>
                </c:pt>
                <c:pt idx="367">
                  <c:v>1071.4471730158787</c:v>
                </c:pt>
                <c:pt idx="368">
                  <c:v>1053.5931178435847</c:v>
                </c:pt>
                <c:pt idx="369">
                  <c:v>1036.0366028208828</c:v>
                </c:pt>
                <c:pt idx="370">
                  <c:v>1018.7726694025151</c:v>
                </c:pt>
                <c:pt idx="371">
                  <c:v>1001.7964416780238</c:v>
                </c:pt>
                <c:pt idx="372">
                  <c:v>985.10312499463328</c:v>
                </c:pt>
                <c:pt idx="373">
                  <c:v>968.68800460307887</c:v>
                </c:pt>
                <c:pt idx="374">
                  <c:v>952.54644432600503</c:v>
                </c:pt>
                <c:pt idx="375">
                  <c:v>936.67388524855505</c:v>
                </c:pt>
                <c:pt idx="376">
                  <c:v>921.0658444307802</c:v>
                </c:pt>
                <c:pt idx="377">
                  <c:v>905.71791364150886</c:v>
                </c:pt>
                <c:pt idx="378">
                  <c:v>890.62575811331419</c:v>
                </c:pt>
                <c:pt idx="379">
                  <c:v>875.78511531823244</c:v>
                </c:pt>
                <c:pt idx="380">
                  <c:v>861.19179376388183</c:v>
                </c:pt>
                <c:pt idx="381">
                  <c:v>846.8416718096463</c:v>
                </c:pt>
                <c:pt idx="382">
                  <c:v>832.73069650258583</c:v>
                </c:pt>
                <c:pt idx="383">
                  <c:v>818.8548824327479</c:v>
                </c:pt>
                <c:pt idx="384">
                  <c:v>805.21031060755513</c:v>
                </c:pt>
                <c:pt idx="385">
                  <c:v>791.79312734495011</c:v>
                </c:pt>
                <c:pt idx="386">
                  <c:v>778.59954318498808</c:v>
                </c:pt>
                <c:pt idx="387">
                  <c:v>765.62583181956677</c:v>
                </c:pt>
                <c:pt idx="388">
                  <c:v>752.86832903999232</c:v>
                </c:pt>
                <c:pt idx="389">
                  <c:v>740.3234317020856</c:v>
                </c:pt>
                <c:pt idx="390">
                  <c:v>727.98759670853246</c:v>
                </c:pt>
                <c:pt idx="391">
                  <c:v>715.85734000819684</c:v>
                </c:pt>
                <c:pt idx="392">
                  <c:v>703.92923561210705</c:v>
                </c:pt>
                <c:pt idx="393">
                  <c:v>692.19991462584312</c:v>
                </c:pt>
                <c:pt idx="394">
                  <c:v>680.66606429804813</c:v>
                </c:pt>
                <c:pt idx="395">
                  <c:v>669.32442708479743</c:v>
                </c:pt>
                <c:pt idx="396">
                  <c:v>658.17179972955853</c:v>
                </c:pt>
                <c:pt idx="397">
                  <c:v>647.20503235848605</c:v>
                </c:pt>
                <c:pt idx="398">
                  <c:v>636.42102759079091</c:v>
                </c:pt>
                <c:pt idx="399">
                  <c:v>625.81673966393794</c:v>
                </c:pt>
                <c:pt idx="400">
                  <c:v>615.38917357342018</c:v>
                </c:pt>
                <c:pt idx="401">
                  <c:v>605.13538422686986</c:v>
                </c:pt>
                <c:pt idx="402">
                  <c:v>595.05247561226656</c:v>
                </c:pt>
                <c:pt idx="403">
                  <c:v>585.13759998000614</c:v>
                </c:pt>
                <c:pt idx="404">
                  <c:v>575.38795703860171</c:v>
                </c:pt>
                <c:pt idx="405">
                  <c:v>565.80079316378851</c:v>
                </c:pt>
                <c:pt idx="406">
                  <c:v>556.37340062080727</c:v>
                </c:pt>
                <c:pt idx="407">
                  <c:v>547.10311679965059</c:v>
                </c:pt>
                <c:pt idx="408">
                  <c:v>537.9873234630528</c:v>
                </c:pt>
                <c:pt idx="409">
                  <c:v>529.02344600701292</c:v>
                </c:pt>
                <c:pt idx="410">
                  <c:v>520.20895273363953</c:v>
                </c:pt>
                <c:pt idx="411">
                  <c:v>511.54135413611618</c:v>
                </c:pt>
                <c:pt idx="412">
                  <c:v>503.01820219558061</c:v>
                </c:pt>
                <c:pt idx="413">
                  <c:v>494.63708968972321</c:v>
                </c:pt>
                <c:pt idx="414">
                  <c:v>486.39564951290703</c:v>
                </c:pt>
                <c:pt idx="415">
                  <c:v>478.291554007618</c:v>
                </c:pt>
                <c:pt idx="416">
                  <c:v>470.32251430705713</c:v>
                </c:pt>
                <c:pt idx="417">
                  <c:v>462.48627968868806</c:v>
                </c:pt>
                <c:pt idx="418">
                  <c:v>454.78063693855785</c:v>
                </c:pt>
                <c:pt idx="419">
                  <c:v>447.20340972621204</c:v>
                </c:pt>
                <c:pt idx="420">
                  <c:v>439.75245799002539</c:v>
                </c:pt>
                <c:pt idx="421">
                  <c:v>432.42567733277843</c:v>
                </c:pt>
                <c:pt idx="422">
                  <c:v>425.22099842730449</c:v>
                </c:pt>
                <c:pt idx="423">
                  <c:v>418.13638643204297</c:v>
                </c:pt>
                <c:pt idx="424">
                  <c:v>411.16984041633242</c:v>
                </c:pt>
                <c:pt idx="425">
                  <c:v>404.31939279528098</c:v>
                </c:pt>
                <c:pt idx="426">
                  <c:v>397.58310877405444</c:v>
                </c:pt>
                <c:pt idx="427">
                  <c:v>390.95908580142606</c:v>
                </c:pt>
                <c:pt idx="428">
                  <c:v>384.44545303243279</c:v>
                </c:pt>
                <c:pt idx="429">
                  <c:v>378.04037079998557</c:v>
                </c:pt>
                <c:pt idx="430">
                  <c:v>371.74203009528674</c:v>
                </c:pt>
                <c:pt idx="431">
                  <c:v>365.54865205690521</c:v>
                </c:pt>
                <c:pt idx="432">
                  <c:v>359.4584874683668</c:v>
                </c:pt>
                <c:pt idx="433">
                  <c:v>353.46981626411736</c:v>
                </c:pt>
                <c:pt idx="434">
                  <c:v>347.58094704371837</c:v>
                </c:pt>
                <c:pt idx="435">
                  <c:v>341.79021659413979</c:v>
                </c:pt>
                <c:pt idx="436">
                  <c:v>336.09598942001242</c:v>
                </c:pt>
                <c:pt idx="437">
                  <c:v>330.49665728171067</c:v>
                </c:pt>
                <c:pt idx="438">
                  <c:v>324.99063874113051</c:v>
                </c:pt>
                <c:pt idx="439">
                  <c:v>319.57637871503988</c:v>
                </c:pt>
                <c:pt idx="440">
                  <c:v>314.25234803587068</c:v>
                </c:pt>
                <c:pt idx="441">
                  <c:v>309.01704301983108</c:v>
                </c:pt>
                <c:pt idx="442">
                  <c:v>303.86898504221512</c:v>
                </c:pt>
                <c:pt idx="443">
                  <c:v>298.80672011978959</c:v>
                </c:pt>
                <c:pt idx="444">
                  <c:v>293.82881850014104</c:v>
                </c:pt>
                <c:pt idx="445">
                  <c:v>288.93387425786534</c:v>
                </c:pt>
                <c:pt idx="446">
                  <c:v>284.12050489748844</c:v>
                </c:pt>
                <c:pt idx="447">
                  <c:v>279.38735096300269</c:v>
                </c:pt>
                <c:pt idx="448">
                  <c:v>274.7330756539115</c:v>
                </c:pt>
                <c:pt idx="449">
                  <c:v>270.15636444767256</c:v>
                </c:pt>
                <c:pt idx="450">
                  <c:v>265.65592472843224</c:v>
                </c:pt>
                <c:pt idx="451">
                  <c:v>261.23048542194812</c:v>
                </c:pt>
                <c:pt idx="452">
                  <c:v>256.87879663659527</c:v>
                </c:pt>
                <c:pt idx="453">
                  <c:v>252.59962931035508</c:v>
                </c:pt>
                <c:pt idx="454">
                  <c:v>248.39177486368735</c:v>
                </c:pt>
                <c:pt idx="455">
                  <c:v>244.25404485818672</c:v>
                </c:pt>
                <c:pt idx="456">
                  <c:v>240.18527066092855</c:v>
                </c:pt>
                <c:pt idx="457">
                  <c:v>236.18430311440753</c:v>
                </c:pt>
                <c:pt idx="458">
                  <c:v>232.25001221197758</c:v>
                </c:pt>
                <c:pt idx="459">
                  <c:v>228.38128677870034</c:v>
                </c:pt>
                <c:pt idx="460">
                  <c:v>224.57703415751197</c:v>
                </c:pt>
                <c:pt idx="461">
                  <c:v>220.83617990062092</c:v>
                </c:pt>
                <c:pt idx="462">
                  <c:v>217.1576674660474</c:v>
                </c:pt>
                <c:pt idx="463">
                  <c:v>213.54045791922118</c:v>
                </c:pt>
                <c:pt idx="464">
                  <c:v>209.98352963955153</c:v>
                </c:pt>
                <c:pt idx="465">
                  <c:v>206.48587803188778</c:v>
                </c:pt>
                <c:pt idx="466">
                  <c:v>203.04651524278776</c:v>
                </c:pt>
                <c:pt idx="467">
                  <c:v>199.66446988151566</c:v>
                </c:pt>
                <c:pt idx="468">
                  <c:v>196.33878674568808</c:v>
                </c:pt>
                <c:pt idx="469">
                  <c:v>193.06852655149379</c:v>
                </c:pt>
                <c:pt idx="470">
                  <c:v>189.85276566840821</c:v>
                </c:pt>
                <c:pt idx="471">
                  <c:v>186.69059585832935</c:v>
                </c:pt>
                <c:pt idx="472">
                  <c:v>183.58112401906163</c:v>
                </c:pt>
                <c:pt idx="473">
                  <c:v>180.52347193207319</c:v>
                </c:pt>
                <c:pt idx="474">
                  <c:v>177.51677601445826</c:v>
                </c:pt>
                <c:pt idx="475">
                  <c:v>174.56018707503253</c:v>
                </c:pt>
                <c:pt idx="476">
                  <c:v>171.65287007449299</c:v>
                </c:pt>
                <c:pt idx="477">
                  <c:v>168.79400388957518</c:v>
                </c:pt>
                <c:pt idx="478">
                  <c:v>165.98278108114053</c:v>
                </c:pt>
                <c:pt idx="479">
                  <c:v>163.21840766612871</c:v>
                </c:pt>
                <c:pt idx="480">
                  <c:v>160.50010289331021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AA32-DA40-987D-FB0677D16F9A}"/>
            </c:ext>
          </c:extLst>
        </c:ser>
        <c:dLbls/>
        <c:axId val="105167488"/>
        <c:axId val="135938816"/>
      </c:scatterChart>
      <c:valAx>
        <c:axId val="105167488"/>
        <c:scaling>
          <c:orientation val="minMax"/>
          <c:max val="43"/>
          <c:min val="0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t in min 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938816"/>
        <c:crosses val="autoZero"/>
        <c:crossBetween val="midCat"/>
      </c:valAx>
      <c:valAx>
        <c:axId val="13593881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u="none" strike="noStrike" baseline="0">
                    <a:solidFill>
                      <a:schemeClr val="tx1"/>
                    </a:solidFill>
                    <a:effectLst/>
                  </a:rPr>
                  <a:t>c</a:t>
                </a:r>
                <a:r>
                  <a:rPr lang="de-DE" sz="1000" b="0" i="0" u="none" strike="noStrike" baseline="-25000">
                    <a:solidFill>
                      <a:schemeClr val="tx1"/>
                    </a:solidFill>
                    <a:effectLst/>
                  </a:rPr>
                  <a:t>cab 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baseline="0">
                    <a:effectLst/>
                  </a:rPr>
                  <a:t>in µg/m</a:t>
                </a:r>
                <a:r>
                  <a:rPr lang="de-DE" sz="1000" b="0" i="0" baseline="30000">
                    <a:effectLst/>
                  </a:rPr>
                  <a:t>3</a:t>
                </a:r>
                <a:endParaRPr lang="de-DE" sz="1000">
                  <a:effectLst/>
                </a:endParaRP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1674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P1B!$D$39:$D$519</c:f>
              <c:numCache>
                <c:formatCode>0.00</c:formatCode>
                <c:ptCount val="481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</c:numCache>
            </c:numRef>
          </c:xVal>
          <c:yVal>
            <c:numRef>
              <c:f>P1B!$E$39:$E$519</c:f>
              <c:numCache>
                <c:formatCode>General</c:formatCode>
                <c:ptCount val="481"/>
                <c:pt idx="0">
                  <c:v>0.10000000000000002</c:v>
                </c:pt>
                <c:pt idx="1">
                  <c:v>0.10093919010887721</c:v>
                </c:pt>
                <c:pt idx="2">
                  <c:v>0.10186272849254159</c:v>
                </c:pt>
                <c:pt idx="3">
                  <c:v>0.1027708759890278</c:v>
                </c:pt>
                <c:pt idx="4">
                  <c:v>0.10366388908947069</c:v>
                </c:pt>
                <c:pt idx="5">
                  <c:v>0.10454202001054708</c:v>
                </c:pt>
                <c:pt idx="6">
                  <c:v>0.10540551676571004</c:v>
                </c:pt>
                <c:pt idx="7">
                  <c:v>0.10625462323523624</c:v>
                </c:pt>
                <c:pt idx="8">
                  <c:v>0.10708957923510583</c:v>
                </c:pt>
                <c:pt idx="9">
                  <c:v>0.10791062058473454</c:v>
                </c:pt>
                <c:pt idx="10">
                  <c:v>0.10871797917357681</c:v>
                </c:pt>
                <c:pt idx="11">
                  <c:v>0.10951188302661925</c:v>
                </c:pt>
                <c:pt idx="12">
                  <c:v>0.11029255636878241</c:v>
                </c:pt>
                <c:pt idx="13">
                  <c:v>0.11106021968824943</c:v>
                </c:pt>
                <c:pt idx="14">
                  <c:v>0.11181508979873915</c:v>
                </c:pt>
                <c:pt idx="15">
                  <c:v>0.11255737990074172</c:v>
                </c:pt>
                <c:pt idx="16">
                  <c:v>0.11328729964173331</c:v>
                </c:pt>
                <c:pt idx="17">
                  <c:v>0.11400505517538775</c:v>
                </c:pt>
                <c:pt idx="18">
                  <c:v>0.11471084921980101</c:v>
                </c:pt>
                <c:pt idx="19">
                  <c:v>0.11540488111474576</c:v>
                </c:pt>
                <c:pt idx="20">
                  <c:v>0.11608734687797134</c:v>
                </c:pt>
                <c:pt idx="21">
                  <c:v>0.11675843926056591</c:v>
                </c:pt>
                <c:pt idx="22">
                  <c:v>0.11741834780139561</c:v>
                </c:pt>
                <c:pt idx="23">
                  <c:v>0.11806725888063686</c:v>
                </c:pt>
                <c:pt idx="24">
                  <c:v>0.11870535577241614</c:v>
                </c:pt>
                <c:pt idx="25">
                  <c:v>0.11933281869657281</c:v>
                </c:pt>
                <c:pt idx="26">
                  <c:v>0.11994982486955919</c:v>
                </c:pt>
                <c:pt idx="27">
                  <c:v>0.12055654855449237</c:v>
                </c:pt>
                <c:pt idx="28">
                  <c:v>0.12115316111037203</c:v>
                </c:pt>
                <c:pt idx="29">
                  <c:v>0.12173983104047777</c:v>
                </c:pt>
                <c:pt idx="30">
                  <c:v>0.12231672403996013</c:v>
                </c:pt>
                <c:pt idx="31">
                  <c:v>0.12288400304263851</c:v>
                </c:pt>
                <c:pt idx="32">
                  <c:v>0.12344182826701895</c:v>
                </c:pt>
                <c:pt idx="33">
                  <c:v>0.12399035726154538</c:v>
                </c:pt>
                <c:pt idx="34">
                  <c:v>0.1245297449490963</c:v>
                </c:pt>
                <c:pt idx="35">
                  <c:v>0.12506014367074042</c:v>
                </c:pt>
                <c:pt idx="36">
                  <c:v>0.12558170322876264</c:v>
                </c:pt>
                <c:pt idx="37">
                  <c:v>0.12609457092897344</c:v>
                </c:pt>
                <c:pt idx="38">
                  <c:v>0.12659889162231275</c:v>
                </c:pt>
                <c:pt idx="39">
                  <c:v>0.12709480774576071</c:v>
                </c:pt>
                <c:pt idx="40">
                  <c:v>0.12758245936256685</c:v>
                </c:pt>
                <c:pt idx="41">
                  <c:v>0.12806198420180823</c:v>
                </c:pt>
                <c:pt idx="42">
                  <c:v>0.1285335176972891</c:v>
                </c:pt>
                <c:pt idx="43">
                  <c:v>0.12899719302579166</c:v>
                </c:pt>
                <c:pt idx="44">
                  <c:v>0.12945314114468984</c:v>
                </c:pt>
                <c:pt idx="45">
                  <c:v>0.12990149082893584</c:v>
                </c:pt>
                <c:pt idx="46">
                  <c:v>0.13034236870743054</c:v>
                </c:pt>
                <c:pt idx="47">
                  <c:v>0.13077589929878775</c:v>
                </c:pt>
                <c:pt idx="48">
                  <c:v>0.13120220504650237</c:v>
                </c:pt>
                <c:pt idx="49">
                  <c:v>0.13162140635353264</c:v>
                </c:pt>
                <c:pt idx="50">
                  <c:v>0.1320336216163058</c:v>
                </c:pt>
                <c:pt idx="51">
                  <c:v>0.13243896725815718</c:v>
                </c:pt>
                <c:pt idx="52">
                  <c:v>0.13283755776221218</c:v>
                </c:pt>
                <c:pt idx="53">
                  <c:v>0.13322950570372</c:v>
                </c:pt>
                <c:pt idx="54">
                  <c:v>0.13361492178184869</c:v>
                </c:pt>
                <c:pt idx="55">
                  <c:v>0.1339939148509503</c:v>
                </c:pt>
                <c:pt idx="56">
                  <c:v>0.13436659195130496</c:v>
                </c:pt>
                <c:pt idx="57">
                  <c:v>0.13473305833935256</c:v>
                </c:pt>
                <c:pt idx="58">
                  <c:v>0.13509341751742079</c:v>
                </c:pt>
                <c:pt idx="59">
                  <c:v>0.13544777126295762</c:v>
                </c:pt>
                <c:pt idx="60">
                  <c:v>0.13579621965727656</c:v>
                </c:pt>
                <c:pt idx="61">
                  <c:v>0.13613886111382309</c:v>
                </c:pt>
                <c:pt idx="62">
                  <c:v>0.13647579240596977</c:v>
                </c:pt>
                <c:pt idx="63">
                  <c:v>0.13680710869434842</c:v>
                </c:pt>
                <c:pt idx="64">
                  <c:v>0.13713290355372643</c:v>
                </c:pt>
                <c:pt idx="65">
                  <c:v>0.13745326899943566</c:v>
                </c:pt>
                <c:pt idx="66">
                  <c:v>0.13776829551336048</c:v>
                </c:pt>
                <c:pt idx="67">
                  <c:v>0.13807807206949282</c:v>
                </c:pt>
                <c:pt idx="68">
                  <c:v>0.13838268615906157</c:v>
                </c:pt>
                <c:pt idx="69">
                  <c:v>0.13868222381524281</c:v>
                </c:pt>
                <c:pt idx="70">
                  <c:v>0.1389767696374587</c:v>
                </c:pt>
                <c:pt idx="71">
                  <c:v>0.13926640681527094</c:v>
                </c:pt>
                <c:pt idx="72">
                  <c:v>0.13955121715187641</c:v>
                </c:pt>
                <c:pt idx="73">
                  <c:v>0.13983128108721105</c:v>
                </c:pt>
                <c:pt idx="74">
                  <c:v>0.14010667772066884</c:v>
                </c:pt>
                <c:pt idx="75">
                  <c:v>0.14037748483344209</c:v>
                </c:pt>
                <c:pt idx="76">
                  <c:v>0.14064377891048943</c:v>
                </c:pt>
                <c:pt idx="77">
                  <c:v>0.14090563516213767</c:v>
                </c:pt>
                <c:pt idx="78">
                  <c:v>0.14116312754532379</c:v>
                </c:pt>
                <c:pt idx="79">
                  <c:v>0.14141632878448279</c:v>
                </c:pt>
                <c:pt idx="80">
                  <c:v>0.14166531039208757</c:v>
                </c:pt>
                <c:pt idx="81">
                  <c:v>0.1419101426888463</c:v>
                </c:pt>
                <c:pt idx="82">
                  <c:v>0.14215089482356344</c:v>
                </c:pt>
                <c:pt idx="83">
                  <c:v>0.14238763479266958</c:v>
                </c:pt>
                <c:pt idx="84">
                  <c:v>0.14262042945942607</c:v>
                </c:pt>
                <c:pt idx="85">
                  <c:v>0.14284934457280926</c:v>
                </c:pt>
                <c:pt idx="86">
                  <c:v>0.14307444478608025</c:v>
                </c:pt>
                <c:pt idx="87">
                  <c:v>0.14329579367504511</c:v>
                </c:pt>
                <c:pt idx="88">
                  <c:v>0.14351345375601099</c:v>
                </c:pt>
                <c:pt idx="89">
                  <c:v>0.1437274865034425</c:v>
                </c:pt>
                <c:pt idx="90">
                  <c:v>0.14393795236732435</c:v>
                </c:pt>
                <c:pt idx="91">
                  <c:v>0.14414491079023445</c:v>
                </c:pt>
                <c:pt idx="92">
                  <c:v>0.14434842022413236</c:v>
                </c:pt>
                <c:pt idx="93">
                  <c:v>0.14454853814686816</c:v>
                </c:pt>
                <c:pt idx="94">
                  <c:v>0.14474532107841612</c:v>
                </c:pt>
                <c:pt idx="95">
                  <c:v>0.1449388245968378</c:v>
                </c:pt>
                <c:pt idx="96">
                  <c:v>0.14512910335397905</c:v>
                </c:pt>
                <c:pt idx="97">
                  <c:v>0.14531621109090567</c:v>
                </c:pt>
                <c:pt idx="98">
                  <c:v>0.14550020065308167</c:v>
                </c:pt>
                <c:pt idx="99">
                  <c:v>0.1456811240052944</c:v>
                </c:pt>
                <c:pt idx="100">
                  <c:v>0.14585903224633145</c:v>
                </c:pt>
                <c:pt idx="101">
                  <c:v>0.14603397562341228</c:v>
                </c:pt>
                <c:pt idx="102">
                  <c:v>0.14620600354638008</c:v>
                </c:pt>
                <c:pt idx="103">
                  <c:v>0.14637516460165648</c:v>
                </c:pt>
                <c:pt idx="104">
                  <c:v>0.14654150656596407</c:v>
                </c:pt>
                <c:pt idx="105">
                  <c:v>0.14670507641982028</c:v>
                </c:pt>
                <c:pt idx="106">
                  <c:v>0.14686592036080595</c:v>
                </c:pt>
                <c:pt idx="107">
                  <c:v>0.1470240838166133</c:v>
                </c:pt>
                <c:pt idx="108">
                  <c:v>0.1471796114578762</c:v>
                </c:pt>
                <c:pt idx="109">
                  <c:v>0.14733254721078651</c:v>
                </c:pt>
                <c:pt idx="110">
                  <c:v>0.14748293426950049</c:v>
                </c:pt>
                <c:pt idx="111">
                  <c:v>0.14763081510833809</c:v>
                </c:pt>
                <c:pt idx="112">
                  <c:v>0.14777623149377928</c:v>
                </c:pt>
                <c:pt idx="113">
                  <c:v>0.14791922449626008</c:v>
                </c:pt>
                <c:pt idx="114">
                  <c:v>0.14805983450177257</c:v>
                </c:pt>
                <c:pt idx="115">
                  <c:v>0.14819810122327079</c:v>
                </c:pt>
                <c:pt idx="116">
                  <c:v>0.1483340637118874</c:v>
                </c:pt>
                <c:pt idx="117">
                  <c:v>0.1484677603679628</c:v>
                </c:pt>
                <c:pt idx="118">
                  <c:v>0.14859922895189073</c:v>
                </c:pt>
                <c:pt idx="119">
                  <c:v>0.14872850659478307</c:v>
                </c:pt>
                <c:pt idx="120">
                  <c:v>0.14885562980895692</c:v>
                </c:pt>
                <c:pt idx="121">
                  <c:v>0.14896278251464962</c:v>
                </c:pt>
                <c:pt idx="122">
                  <c:v>0.14903254526376036</c:v>
                </c:pt>
                <c:pt idx="123">
                  <c:v>0.14906554116477441</c:v>
                </c:pt>
                <c:pt idx="124">
                  <c:v>0.14906238294199314</c:v>
                </c:pt>
                <c:pt idx="125">
                  <c:v>0.14902367310858797</c:v>
                </c:pt>
                <c:pt idx="126">
                  <c:v>0.14895000413676979</c:v>
                </c:pt>
                <c:pt idx="127">
                  <c:v>0.14884195862512331</c:v>
                </c:pt>
                <c:pt idx="128">
                  <c:v>0.14870010946315196</c:v>
                </c:pt>
                <c:pt idx="129">
                  <c:v>0.14852501999308121</c:v>
                </c:pt>
                <c:pt idx="130">
                  <c:v>0.14831724416896513</c:v>
                </c:pt>
                <c:pt idx="131">
                  <c:v>0.14807732671314155</c:v>
                </c:pt>
                <c:pt idx="132">
                  <c:v>0.14780580327007964</c:v>
                </c:pt>
                <c:pt idx="133">
                  <c:v>0.14750320055766408</c:v>
                </c:pt>
                <c:pt idx="134">
                  <c:v>0.14717003651595717</c:v>
                </c:pt>
                <c:pt idx="135">
                  <c:v>0.14680682045348326</c:v>
                </c:pt>
                <c:pt idx="136">
                  <c:v>0.14641405319107359</c:v>
                </c:pt>
                <c:pt idx="137">
                  <c:v>0.14599222720331526</c:v>
                </c:pt>
                <c:pt idx="138">
                  <c:v>0.14554182675764249</c:v>
                </c:pt>
                <c:pt idx="139">
                  <c:v>0.14506332805110969</c:v>
                </c:pt>
                <c:pt idx="140">
                  <c:v>0.14455719934488542</c:v>
                </c:pt>
                <c:pt idx="141">
                  <c:v>0.14402390109650506</c:v>
                </c:pt>
                <c:pt idx="142">
                  <c:v>0.14346388608991947</c:v>
                </c:pt>
                <c:pt idx="143">
                  <c:v>0.14287759956337584</c:v>
                </c:pt>
                <c:pt idx="144">
                  <c:v>0.14226547933516842</c:v>
                </c:pt>
                <c:pt idx="145">
                  <c:v>0.14164580791088965</c:v>
                </c:pt>
                <c:pt idx="146">
                  <c:v>0.14103646339142317</c:v>
                </c:pt>
                <c:pt idx="147">
                  <c:v>0.14043727367755834</c:v>
                </c:pt>
                <c:pt idx="148">
                  <c:v>0.13984806953814016</c:v>
                </c:pt>
                <c:pt idx="149">
                  <c:v>0.13926868456227287</c:v>
                </c:pt>
                <c:pt idx="150">
                  <c:v>0.13869895511231983</c:v>
                </c:pt>
                <c:pt idx="151">
                  <c:v>0.13813872027768698</c:v>
                </c:pt>
                <c:pt idx="152">
                  <c:v>0.13758782182937618</c:v>
                </c:pt>
                <c:pt idx="153">
                  <c:v>0.13704610417529609</c:v>
                </c:pt>
                <c:pt idx="154">
                  <c:v>0.13651341431631778</c:v>
                </c:pt>
                <c:pt idx="155">
                  <c:v>0.13598960180306277</c:v>
                </c:pt>
                <c:pt idx="156">
                  <c:v>0.13547451869341093</c:v>
                </c:pt>
                <c:pt idx="157">
                  <c:v>0.13496801951071682</c:v>
                </c:pt>
                <c:pt idx="158">
                  <c:v>0.13446996120272223</c:v>
                </c:pt>
                <c:pt idx="159">
                  <c:v>0.13398020310115333</c:v>
                </c:pt>
                <c:pt idx="160">
                  <c:v>0.1334986068819915</c:v>
                </c:pt>
                <c:pt idx="161">
                  <c:v>0.13302503652640574</c:v>
                </c:pt>
                <c:pt idx="162">
                  <c:v>0.13255935828233656</c:v>
                </c:pt>
                <c:pt idx="163">
                  <c:v>0.13210144062672</c:v>
                </c:pt>
                <c:pt idx="164">
                  <c:v>0.13165115422834103</c:v>
                </c:pt>
                <c:pt idx="165">
                  <c:v>0.13120837191130599</c:v>
                </c:pt>
                <c:pt idx="166">
                  <c:v>0.13077296861912424</c:v>
                </c:pt>
                <c:pt idx="167">
                  <c:v>0.13034482137938763</c:v>
                </c:pt>
                <c:pt idx="168">
                  <c:v>0.12992380926903926</c:v>
                </c:pt>
                <c:pt idx="169">
                  <c:v>0.12950981338022061</c:v>
                </c:pt>
                <c:pt idx="170">
                  <c:v>0.12910271678668817</c:v>
                </c:pt>
                <c:pt idx="171">
                  <c:v>0.12870240451078943</c:v>
                </c:pt>
                <c:pt idx="172">
                  <c:v>0.12830876349098938</c:v>
                </c:pt>
                <c:pt idx="173">
                  <c:v>0.12792168254993819</c:v>
                </c:pt>
                <c:pt idx="174">
                  <c:v>0.12754105236307103</c:v>
                </c:pt>
                <c:pt idx="175">
                  <c:v>0.1271667654277312</c:v>
                </c:pt>
                <c:pt idx="176">
                  <c:v>0.12679871603280762</c:v>
                </c:pt>
                <c:pt idx="177">
                  <c:v>0.12643680022887871</c:v>
                </c:pt>
                <c:pt idx="178">
                  <c:v>0.12608091579885344</c:v>
                </c:pt>
                <c:pt idx="179">
                  <c:v>0.12573096222910199</c:v>
                </c:pt>
                <c:pt idx="180">
                  <c:v>0.12538684068106709</c:v>
                </c:pt>
                <c:pt idx="181">
                  <c:v>0.12504845396334907</c:v>
                </c:pt>
                <c:pt idx="182">
                  <c:v>0.12471570650425536</c:v>
                </c:pt>
                <c:pt idx="183">
                  <c:v>0.12438850432480822</c:v>
                </c:pt>
                <c:pt idx="184">
                  <c:v>0.12406675501220167</c:v>
                </c:pt>
                <c:pt idx="185">
                  <c:v>0.12375036769370129</c:v>
                </c:pt>
                <c:pt idx="186">
                  <c:v>0.12343925301097844</c:v>
                </c:pt>
                <c:pt idx="187">
                  <c:v>0.12313332309487271</c:v>
                </c:pt>
                <c:pt idx="188">
                  <c:v>0.12283249154057468</c:v>
                </c:pt>
                <c:pt idx="189">
                  <c:v>0.12253667338322229</c:v>
                </c:pt>
                <c:pt idx="190">
                  <c:v>0.12224578507390392</c:v>
                </c:pt>
                <c:pt idx="191">
                  <c:v>0.1219597444560615</c:v>
                </c:pt>
                <c:pt idx="192">
                  <c:v>0.12167847074228655</c:v>
                </c:pt>
                <c:pt idx="193">
                  <c:v>0.1214018844915034</c:v>
                </c:pt>
                <c:pt idx="194">
                  <c:v>0.12112990758653208</c:v>
                </c:pt>
                <c:pt idx="195">
                  <c:v>0.12086246321202572</c:v>
                </c:pt>
                <c:pt idx="196">
                  <c:v>0.12059947583277505</c:v>
                </c:pt>
                <c:pt idx="197">
                  <c:v>0.12034087117237499</c:v>
                </c:pt>
                <c:pt idx="198">
                  <c:v>0.12008657619224634</c:v>
                </c:pt>
                <c:pt idx="199">
                  <c:v>0.11983651907100734</c:v>
                </c:pt>
                <c:pt idx="200">
                  <c:v>0.11959062918418886</c:v>
                </c:pt>
                <c:pt idx="201">
                  <c:v>0.11934883708428777</c:v>
                </c:pt>
                <c:pt idx="202">
                  <c:v>0.11911107448115256</c:v>
                </c:pt>
                <c:pt idx="203">
                  <c:v>0.11887727422269602</c:v>
                </c:pt>
                <c:pt idx="204">
                  <c:v>0.11864737027592914</c:v>
                </c:pt>
                <c:pt idx="205">
                  <c:v>0.41595435766187266</c:v>
                </c:pt>
                <c:pt idx="206">
                  <c:v>1.3017107324179025</c:v>
                </c:pt>
                <c:pt idx="207">
                  <c:v>2.7661099090344732</c:v>
                </c:pt>
                <c:pt idx="208">
                  <c:v>4.7995087300236623</c:v>
                </c:pt>
                <c:pt idx="209">
                  <c:v>7.3924247423703475</c:v>
                </c:pt>
                <c:pt idx="210">
                  <c:v>10.535533519370093</c:v>
                </c:pt>
                <c:pt idx="211">
                  <c:v>14.219666027102921</c:v>
                </c:pt>
                <c:pt idx="212">
                  <c:v>18.435806034789529</c:v>
                </c:pt>
                <c:pt idx="213">
                  <c:v>23.175087568308065</c:v>
                </c:pt>
                <c:pt idx="214">
                  <c:v>28.428792406148759</c:v>
                </c:pt>
                <c:pt idx="215">
                  <c:v>34.188347617094422</c:v>
                </c:pt>
                <c:pt idx="216">
                  <c:v>40.445323138942463</c:v>
                </c:pt>
                <c:pt idx="217">
                  <c:v>47.191429397571305</c:v>
                </c:pt>
                <c:pt idx="218">
                  <c:v>54.418514965689653</c:v>
                </c:pt>
                <c:pt idx="219">
                  <c:v>62.118564260601133</c:v>
                </c:pt>
                <c:pt idx="220">
                  <c:v>70.283695280337227</c:v>
                </c:pt>
                <c:pt idx="221">
                  <c:v>78.906157377515797</c:v>
                </c:pt>
                <c:pt idx="222">
                  <c:v>87.97832907030066</c:v>
                </c:pt>
                <c:pt idx="223">
                  <c:v>97.492715889840994</c:v>
                </c:pt>
                <c:pt idx="224">
                  <c:v>107.44194826358346</c:v>
                </c:pt>
                <c:pt idx="225">
                  <c:v>117.81877943385895</c:v>
                </c:pt>
                <c:pt idx="226">
                  <c:v>128.61608341115627</c:v>
                </c:pt>
                <c:pt idx="227">
                  <c:v>139.82685296150535</c:v>
                </c:pt>
                <c:pt idx="228">
                  <c:v>151.44419762740202</c:v>
                </c:pt>
                <c:pt idx="229">
                  <c:v>163.46134178171025</c:v>
                </c:pt>
                <c:pt idx="230">
                  <c:v>175.8716227140014</c:v>
                </c:pt>
                <c:pt idx="231">
                  <c:v>188.66848874878244</c:v>
                </c:pt>
                <c:pt idx="232">
                  <c:v>201.84549739508338</c:v>
                </c:pt>
                <c:pt idx="233">
                  <c:v>215.39631352688323</c:v>
                </c:pt>
                <c:pt idx="234">
                  <c:v>229.31470759385985</c:v>
                </c:pt>
                <c:pt idx="235">
                  <c:v>243.59455386195589</c:v>
                </c:pt>
                <c:pt idx="236">
                  <c:v>258.22982868326983</c:v>
                </c:pt>
                <c:pt idx="237">
                  <c:v>273.21460879477326</c:v>
                </c:pt>
                <c:pt idx="238">
                  <c:v>288.54306964538705</c:v>
                </c:pt>
                <c:pt idx="239">
                  <c:v>304.20948375093235</c:v>
                </c:pt>
                <c:pt idx="240">
                  <c:v>320.20821907649838</c:v>
                </c:pt>
                <c:pt idx="241">
                  <c:v>336.23620438581503</c:v>
                </c:pt>
                <c:pt idx="242">
                  <c:v>351.99708123710474</c:v>
                </c:pt>
                <c:pt idx="243">
                  <c:v>367.49530102753153</c:v>
                </c:pt>
                <c:pt idx="244">
                  <c:v>382.73524097114688</c:v>
                </c:pt>
                <c:pt idx="245">
                  <c:v>397.72120533516181</c:v>
                </c:pt>
                <c:pt idx="246">
                  <c:v>412.45742665561465</c:v>
                </c:pt>
                <c:pt idx="247">
                  <c:v>426.94806693278036</c:v>
                </c:pt>
                <c:pt idx="248">
                  <c:v>441.19721880665901</c:v>
                </c:pt>
                <c:pt idx="249">
                  <c:v>455.20890671287276</c:v>
                </c:pt>
                <c:pt idx="250">
                  <c:v>468.98708801930161</c:v>
                </c:pt>
                <c:pt idx="251">
                  <c:v>482.53565414377516</c:v>
                </c:pt>
                <c:pt idx="252">
                  <c:v>495.85843165313923</c:v>
                </c:pt>
                <c:pt idx="253">
                  <c:v>508.95918334400619</c:v>
                </c:pt>
                <c:pt idx="254">
                  <c:v>521.84160930549342</c:v>
                </c:pt>
                <c:pt idx="255">
                  <c:v>534.50934796425304</c:v>
                </c:pt>
                <c:pt idx="256">
                  <c:v>546.96597711208335</c:v>
                </c:pt>
                <c:pt idx="257">
                  <c:v>559.215014916418</c:v>
                </c:pt>
                <c:pt idx="258">
                  <c:v>571.25992091397291</c:v>
                </c:pt>
                <c:pt idx="259">
                  <c:v>583.10409698783519</c:v>
                </c:pt>
                <c:pt idx="260">
                  <c:v>594.75088832826805</c:v>
                </c:pt>
                <c:pt idx="261">
                  <c:v>606.20358437750463</c:v>
                </c:pt>
                <c:pt idx="262">
                  <c:v>617.46541975879518</c:v>
                </c:pt>
                <c:pt idx="263">
                  <c:v>628.53957518997368</c:v>
                </c:pt>
                <c:pt idx="264">
                  <c:v>639.42917838179778</c:v>
                </c:pt>
                <c:pt idx="265">
                  <c:v>650.13730492131913</c:v>
                </c:pt>
                <c:pt idx="266">
                  <c:v>660.66697914053145</c:v>
                </c:pt>
                <c:pt idx="267">
                  <c:v>671.02117497054246</c:v>
                </c:pt>
                <c:pt idx="268">
                  <c:v>681.20281678151173</c:v>
                </c:pt>
                <c:pt idx="269">
                  <c:v>691.21478020859035</c:v>
                </c:pt>
                <c:pt idx="270">
                  <c:v>701.0598929640953</c:v>
                </c:pt>
                <c:pt idx="271">
                  <c:v>710.74093563615099</c:v>
                </c:pt>
                <c:pt idx="272">
                  <c:v>720.26064247401905</c:v>
                </c:pt>
                <c:pt idx="273">
                  <c:v>729.62170216034201</c:v>
                </c:pt>
                <c:pt idx="274">
                  <c:v>738.82675857051652</c:v>
                </c:pt>
                <c:pt idx="275">
                  <c:v>747.87841151941234</c:v>
                </c:pt>
                <c:pt idx="276">
                  <c:v>756.77921749564666</c:v>
                </c:pt>
                <c:pt idx="277">
                  <c:v>765.53169038362137</c:v>
                </c:pt>
                <c:pt idx="278">
                  <c:v>774.13830217352847</c:v>
                </c:pt>
                <c:pt idx="279">
                  <c:v>782.60148365952193</c:v>
                </c:pt>
                <c:pt idx="280">
                  <c:v>790.92362512625539</c:v>
                </c:pt>
                <c:pt idx="281">
                  <c:v>799.10707702397781</c:v>
                </c:pt>
                <c:pt idx="282">
                  <c:v>807.15415063237992</c:v>
                </c:pt>
                <c:pt idx="283">
                  <c:v>815.06711871337552</c:v>
                </c:pt>
                <c:pt idx="284">
                  <c:v>822.84821615300586</c:v>
                </c:pt>
                <c:pt idx="285">
                  <c:v>830.49964059264619</c:v>
                </c:pt>
                <c:pt idx="286">
                  <c:v>838.02355304969228</c:v>
                </c:pt>
                <c:pt idx="287">
                  <c:v>845.42207852790443</c:v>
                </c:pt>
                <c:pt idx="288">
                  <c:v>852.69730661757876</c:v>
                </c:pt>
                <c:pt idx="289">
                  <c:v>859.85129208571823</c:v>
                </c:pt>
                <c:pt idx="290">
                  <c:v>866.88605545636597</c:v>
                </c:pt>
                <c:pt idx="291">
                  <c:v>873.80358358126955</c:v>
                </c:pt>
                <c:pt idx="292">
                  <c:v>880.60583020103468</c:v>
                </c:pt>
                <c:pt idx="293">
                  <c:v>887.29471649692471</c:v>
                </c:pt>
                <c:pt idx="294">
                  <c:v>893.87213163346871</c:v>
                </c:pt>
                <c:pt idx="295">
                  <c:v>900.33993329202281</c:v>
                </c:pt>
                <c:pt idx="296">
                  <c:v>906.69994819544206</c:v>
                </c:pt>
                <c:pt idx="297">
                  <c:v>912.95397262400775</c:v>
                </c:pt>
                <c:pt idx="298">
                  <c:v>919.10377292275678</c:v>
                </c:pt>
                <c:pt idx="299">
                  <c:v>925.15108600035671</c:v>
                </c:pt>
                <c:pt idx="300">
                  <c:v>931.09761981966597</c:v>
                </c:pt>
                <c:pt idx="301">
                  <c:v>936.64752082016685</c:v>
                </c:pt>
                <c:pt idx="302">
                  <c:v>941.51152795233122</c:v>
                </c:pt>
                <c:pt idx="303">
                  <c:v>945.70107172660676</c:v>
                </c:pt>
                <c:pt idx="304">
                  <c:v>949.22739216249909</c:v>
                </c:pt>
                <c:pt idx="305">
                  <c:v>952.10154196312953</c:v>
                </c:pt>
                <c:pt idx="306">
                  <c:v>954.33438963688411</c:v>
                </c:pt>
                <c:pt idx="307">
                  <c:v>955.93662256704465</c:v>
                </c:pt>
                <c:pt idx="308">
                  <c:v>956.91875003026291</c:v>
                </c:pt>
                <c:pt idx="309">
                  <c:v>957.29110616472826</c:v>
                </c:pt>
                <c:pt idx="310">
                  <c:v>957.06385288887407</c:v>
                </c:pt>
                <c:pt idx="311">
                  <c:v>956.24698277144307</c:v>
                </c:pt>
                <c:pt idx="312">
                  <c:v>954.85032185372165</c:v>
                </c:pt>
                <c:pt idx="313">
                  <c:v>952.88353242474022</c:v>
                </c:pt>
                <c:pt idx="314">
                  <c:v>950.35611575022767</c:v>
                </c:pt>
                <c:pt idx="315">
                  <c:v>947.27741475608559</c:v>
                </c:pt>
                <c:pt idx="316">
                  <c:v>943.65661666713936</c:v>
                </c:pt>
                <c:pt idx="317">
                  <c:v>939.50275560191938</c:v>
                </c:pt>
                <c:pt idx="318">
                  <c:v>934.82471512419863</c:v>
                </c:pt>
                <c:pt idx="319">
                  <c:v>929.63123075200212</c:v>
                </c:pt>
                <c:pt idx="320">
                  <c:v>923.93089242481494</c:v>
                </c:pt>
                <c:pt idx="321">
                  <c:v>917.73214692966314</c:v>
                </c:pt>
                <c:pt idx="322">
                  <c:v>911.04330028676782</c:v>
                </c:pt>
                <c:pt idx="323">
                  <c:v>903.87252009544602</c:v>
                </c:pt>
                <c:pt idx="324">
                  <c:v>896.22783784090984</c:v>
                </c:pt>
                <c:pt idx="325">
                  <c:v>888.11715116262576</c:v>
                </c:pt>
                <c:pt idx="326">
                  <c:v>879.54822608487484</c:v>
                </c:pt>
                <c:pt idx="327">
                  <c:v>870.52869921013155</c:v>
                </c:pt>
                <c:pt idx="328">
                  <c:v>861.06607987589814</c:v>
                </c:pt>
                <c:pt idx="329">
                  <c:v>851.16775227559265</c:v>
                </c:pt>
                <c:pt idx="330">
                  <c:v>840.84097754409072</c:v>
                </c:pt>
                <c:pt idx="331">
                  <c:v>830.09289580850952</c:v>
                </c:pt>
                <c:pt idx="332">
                  <c:v>818.93052820482114</c:v>
                </c:pt>
                <c:pt idx="333">
                  <c:v>807.36077886085491</c:v>
                </c:pt>
                <c:pt idx="334">
                  <c:v>795.39043684625267</c:v>
                </c:pt>
                <c:pt idx="335">
                  <c:v>783.02617808992591</c:v>
                </c:pt>
                <c:pt idx="336">
                  <c:v>770.27456726556704</c:v>
                </c:pt>
                <c:pt idx="337">
                  <c:v>757.43959270567905</c:v>
                </c:pt>
                <c:pt idx="338">
                  <c:v>744.81851466474473</c:v>
                </c:pt>
                <c:pt idx="339">
                  <c:v>732.40776852948011</c:v>
                </c:pt>
                <c:pt idx="340">
                  <c:v>720.20384909134418</c:v>
                </c:pt>
                <c:pt idx="341">
                  <c:v>708.20330955655197</c:v>
                </c:pt>
                <c:pt idx="342">
                  <c:v>696.40276057258518</c:v>
                </c:pt>
                <c:pt idx="343">
                  <c:v>684.79886927092514</c:v>
                </c:pt>
                <c:pt idx="344">
                  <c:v>673.38835832574057</c:v>
                </c:pt>
                <c:pt idx="345">
                  <c:v>662.16800502826095</c:v>
                </c:pt>
                <c:pt idx="346">
                  <c:v>651.13464037657604</c:v>
                </c:pt>
                <c:pt idx="347">
                  <c:v>640.28514818060432</c:v>
                </c:pt>
                <c:pt idx="348">
                  <c:v>629.61646418197711</c:v>
                </c:pt>
                <c:pt idx="349">
                  <c:v>619.12557518858955</c:v>
                </c:pt>
                <c:pt idx="350">
                  <c:v>608.80951822357463</c:v>
                </c:pt>
                <c:pt idx="351">
                  <c:v>598.66537968846001</c:v>
                </c:pt>
                <c:pt idx="352">
                  <c:v>588.69029454027054</c:v>
                </c:pt>
                <c:pt idx="353">
                  <c:v>578.88144548234447</c:v>
                </c:pt>
                <c:pt idx="354">
                  <c:v>569.23606216863516</c:v>
                </c:pt>
                <c:pt idx="355">
                  <c:v>559.75142042127254</c:v>
                </c:pt>
                <c:pt idx="356">
                  <c:v>550.42484146116522</c:v>
                </c:pt>
                <c:pt idx="357">
                  <c:v>541.25369115142314</c:v>
                </c:pt>
                <c:pt idx="358">
                  <c:v>532.23537925338997</c:v>
                </c:pt>
                <c:pt idx="359">
                  <c:v>523.36735869507288</c:v>
                </c:pt>
                <c:pt idx="360">
                  <c:v>514.64712485176528</c:v>
                </c:pt>
                <c:pt idx="361">
                  <c:v>506.07221483865652</c:v>
                </c:pt>
                <c:pt idx="362">
                  <c:v>497.64020681523124</c:v>
                </c:pt>
                <c:pt idx="363">
                  <c:v>489.3487193012615</c:v>
                </c:pt>
                <c:pt idx="364">
                  <c:v>481.19541050419627</c:v>
                </c:pt>
                <c:pt idx="365">
                  <c:v>473.1779776577618</c:v>
                </c:pt>
                <c:pt idx="366">
                  <c:v>465.29415637158399</c:v>
                </c:pt>
                <c:pt idx="367">
                  <c:v>457.54171999164794</c:v>
                </c:pt>
                <c:pt idx="368">
                  <c:v>449.9184789714177</c:v>
                </c:pt>
                <c:pt idx="369">
                  <c:v>442.42228025343485</c:v>
                </c:pt>
                <c:pt idx="370">
                  <c:v>435.05100666122297</c:v>
                </c:pt>
                <c:pt idx="371">
                  <c:v>427.80257630132718</c:v>
                </c:pt>
                <c:pt idx="372">
                  <c:v>420.67494197531732</c:v>
                </c:pt>
                <c:pt idx="373">
                  <c:v>413.66609060159112</c:v>
                </c:pt>
                <c:pt idx="374">
                  <c:v>406.77404264681292</c:v>
                </c:pt>
                <c:pt idx="375">
                  <c:v>399.99685156682727</c:v>
                </c:pt>
                <c:pt idx="376">
                  <c:v>393.33260325688997</c:v>
                </c:pt>
                <c:pt idx="377">
                  <c:v>386.77941551106125</c:v>
                </c:pt>
                <c:pt idx="378">
                  <c:v>380.33543749060772</c:v>
                </c:pt>
                <c:pt idx="379">
                  <c:v>373.99884920126425</c:v>
                </c:pt>
                <c:pt idx="380">
                  <c:v>367.76786097920649</c:v>
                </c:pt>
                <c:pt idx="381">
                  <c:v>361.64071298559031</c:v>
                </c:pt>
                <c:pt idx="382">
                  <c:v>355.61567470951456</c:v>
                </c:pt>
                <c:pt idx="383">
                  <c:v>349.69104447926736</c:v>
                </c:pt>
                <c:pt idx="384">
                  <c:v>343.8651489817168</c:v>
                </c:pt>
                <c:pt idx="385">
                  <c:v>338.13634278971182</c:v>
                </c:pt>
                <c:pt idx="386">
                  <c:v>332.50300789735871</c:v>
                </c:pt>
                <c:pt idx="387">
                  <c:v>326.96355326304223</c:v>
                </c:pt>
                <c:pt idx="388">
                  <c:v>321.51641436006236</c:v>
                </c:pt>
                <c:pt idx="389">
                  <c:v>316.16005273475997</c:v>
                </c:pt>
                <c:pt idx="390">
                  <c:v>310.89295557200592</c:v>
                </c:pt>
                <c:pt idx="391">
                  <c:v>305.71363526793181</c:v>
                </c:pt>
                <c:pt idx="392">
                  <c:v>300.62062900978128</c:v>
                </c:pt>
                <c:pt idx="393">
                  <c:v>295.61249836276221</c:v>
                </c:pt>
                <c:pt idx="394">
                  <c:v>290.68782886378563</c:v>
                </c:pt>
                <c:pt idx="395">
                  <c:v>285.84522962197354</c:v>
                </c:pt>
                <c:pt idx="396">
                  <c:v>281.08333292582518</c:v>
                </c:pt>
                <c:pt idx="397">
                  <c:v>276.40079385692974</c:v>
                </c:pt>
                <c:pt idx="398">
                  <c:v>271.79628991011634</c:v>
                </c:pt>
                <c:pt idx="399">
                  <c:v>267.26852061993498</c:v>
                </c:pt>
                <c:pt idx="400">
                  <c:v>262.81620719336104</c:v>
                </c:pt>
                <c:pt idx="401">
                  <c:v>258.43809214862205</c:v>
                </c:pt>
                <c:pt idx="402">
                  <c:v>254.13293896004248</c:v>
                </c:pt>
                <c:pt idx="403">
                  <c:v>249.8995317088081</c:v>
                </c:pt>
                <c:pt idx="404">
                  <c:v>245.73667473954953</c:v>
                </c:pt>
                <c:pt idx="405">
                  <c:v>241.6431923226497</c:v>
                </c:pt>
                <c:pt idx="406">
                  <c:v>237.61792832217819</c:v>
                </c:pt>
                <c:pt idx="407">
                  <c:v>233.65974586936025</c:v>
                </c:pt>
                <c:pt idx="408">
                  <c:v>229.76752704148691</c:v>
                </c:pt>
                <c:pt idx="409">
                  <c:v>225.94017254617646</c:v>
                </c:pt>
                <c:pt idx="410">
                  <c:v>222.17660141089758</c:v>
                </c:pt>
                <c:pt idx="411">
                  <c:v>218.47575067766664</c:v>
                </c:pt>
                <c:pt idx="412">
                  <c:v>214.83657510283297</c:v>
                </c:pt>
                <c:pt idx="413">
                  <c:v>211.25804686186717</c:v>
                </c:pt>
                <c:pt idx="414">
                  <c:v>207.73915525906915</c:v>
                </c:pt>
                <c:pt idx="415">
                  <c:v>204.27890644211402</c:v>
                </c:pt>
                <c:pt idx="416">
                  <c:v>200.87632312135503</c:v>
                </c:pt>
                <c:pt idx="417">
                  <c:v>197.53044429380441</c:v>
                </c:pt>
                <c:pt idx="418">
                  <c:v>194.24032497171407</c:v>
                </c:pt>
                <c:pt idx="419">
                  <c:v>191.00503591567954</c:v>
                </c:pt>
                <c:pt idx="420">
                  <c:v>187.82366337219176</c:v>
                </c:pt>
                <c:pt idx="421">
                  <c:v>184.69530881556264</c:v>
                </c:pt>
                <c:pt idx="422">
                  <c:v>181.6190886941514</c:v>
                </c:pt>
                <c:pt idx="423">
                  <c:v>178.59413418082036</c:v>
                </c:pt>
                <c:pt idx="424">
                  <c:v>175.61959092754881</c:v>
                </c:pt>
                <c:pt idx="425">
                  <c:v>172.69461882413685</c:v>
                </c:pt>
                <c:pt idx="426">
                  <c:v>169.8183917609303</c:v>
                </c:pt>
                <c:pt idx="427">
                  <c:v>166.99009739549967</c:v>
                </c:pt>
                <c:pt idx="428">
                  <c:v>164.2089369232076</c:v>
                </c:pt>
                <c:pt idx="429">
                  <c:v>161.47412485159992</c:v>
                </c:pt>
                <c:pt idx="430">
                  <c:v>158.78488877855622</c:v>
                </c:pt>
                <c:pt idx="431">
                  <c:v>156.14046917413776</c:v>
                </c:pt>
                <c:pt idx="432">
                  <c:v>153.54011916607101</c:v>
                </c:pt>
                <c:pt idx="433">
                  <c:v>150.98310432880592</c:v>
                </c:pt>
                <c:pt idx="434">
                  <c:v>148.4687024760895</c:v>
                </c:pt>
                <c:pt idx="435">
                  <c:v>145.99620345699682</c:v>
                </c:pt>
                <c:pt idx="436">
                  <c:v>143.56490895536018</c:v>
                </c:pt>
                <c:pt idx="437">
                  <c:v>141.17413229254163</c:v>
                </c:pt>
                <c:pt idx="438">
                  <c:v>138.82319823349198</c:v>
                </c:pt>
                <c:pt idx="439">
                  <c:v>136.51144279604173</c:v>
                </c:pt>
                <c:pt idx="440">
                  <c:v>134.23821306337075</c:v>
                </c:pt>
                <c:pt idx="441">
                  <c:v>132.00286699960245</c:v>
                </c:pt>
                <c:pt idx="442">
                  <c:v>129.80477326847151</c:v>
                </c:pt>
                <c:pt idx="443">
                  <c:v>127.64331105501361</c:v>
                </c:pt>
                <c:pt idx="444">
                  <c:v>125.51786989022639</c:v>
                </c:pt>
                <c:pt idx="445">
                  <c:v>123.42784947865277</c:v>
                </c:pt>
                <c:pt idx="446">
                  <c:v>121.37265952883763</c:v>
                </c:pt>
                <c:pt idx="447">
                  <c:v>119.35171958660939</c:v>
                </c:pt>
                <c:pt idx="448">
                  <c:v>117.36445887114088</c:v>
                </c:pt>
                <c:pt idx="449">
                  <c:v>115.41031611374149</c:v>
                </c:pt>
                <c:pt idx="450">
                  <c:v>113.48873939933627</c:v>
                </c:pt>
                <c:pt idx="451">
                  <c:v>111.59918601058672</c:v>
                </c:pt>
                <c:pt idx="452">
                  <c:v>109.74112227460944</c:v>
                </c:pt>
                <c:pt idx="453">
                  <c:v>107.91402341224881</c:v>
                </c:pt>
                <c:pt idx="454">
                  <c:v>106.1173733898621</c:v>
                </c:pt>
                <c:pt idx="455">
                  <c:v>104.35066477357431</c:v>
                </c:pt>
                <c:pt idx="456">
                  <c:v>102.61339858596189</c:v>
                </c:pt>
                <c:pt idx="457">
                  <c:v>100.90508416512493</c:v>
                </c:pt>
                <c:pt idx="458">
                  <c:v>99.225239026107772</c:v>
                </c:pt>
                <c:pt idx="459">
                  <c:v>97.573388724629325</c:v>
                </c:pt>
                <c:pt idx="460">
                  <c:v>95.949066723083988</c:v>
                </c:pt>
                <c:pt idx="461">
                  <c:v>94.351814258776173</c:v>
                </c:pt>
                <c:pt idx="462">
                  <c:v>92.78118021435003</c:v>
                </c:pt>
                <c:pt idx="463">
                  <c:v>91.236720990379183</c:v>
                </c:pt>
                <c:pt idx="464">
                  <c:v>89.718000380079289</c:v>
                </c:pt>
                <c:pt idx="465">
                  <c:v>88.22458944610878</c:v>
                </c:pt>
                <c:pt idx="466">
                  <c:v>86.756066399422622</c:v>
                </c:pt>
                <c:pt idx="467">
                  <c:v>85.312016480145019</c:v>
                </c:pt>
                <c:pt idx="468">
                  <c:v>83.892031840427407</c:v>
                </c:pt>
                <c:pt idx="469">
                  <c:v>82.49571142925862</c:v>
                </c:pt>
                <c:pt idx="470">
                  <c:v>81.122660879194697</c:v>
                </c:pt>
                <c:pt idx="471">
                  <c:v>79.772492394976425</c:v>
                </c:pt>
                <c:pt idx="472">
                  <c:v>78.444824644002878</c:v>
                </c:pt>
                <c:pt idx="473">
                  <c:v>77.139282648630655</c:v>
                </c:pt>
                <c:pt idx="474">
                  <c:v>75.855497680267334</c:v>
                </c:pt>
                <c:pt idx="475">
                  <c:v>74.59310715523047</c:v>
                </c:pt>
                <c:pt idx="476">
                  <c:v>73.351754532341843</c:v>
                </c:pt>
                <c:pt idx="477">
                  <c:v>72.131089212228218</c:v>
                </c:pt>
                <c:pt idx="478">
                  <c:v>70.930766438300566</c:v>
                </c:pt>
                <c:pt idx="479">
                  <c:v>69.750447199383132</c:v>
                </c:pt>
                <c:pt idx="480">
                  <c:v>68.58979813396553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77ED-F24F-B4FF-AA834CBF73F2}"/>
            </c:ext>
          </c:extLst>
        </c:ser>
        <c:dLbls/>
        <c:axId val="135890816"/>
        <c:axId val="136187904"/>
      </c:scatterChart>
      <c:valAx>
        <c:axId val="135890816"/>
        <c:scaling>
          <c:orientation val="minMax"/>
          <c:max val="43"/>
          <c:min val="0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t in min 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187904"/>
        <c:crosses val="autoZero"/>
        <c:crossBetween val="midCat"/>
      </c:valAx>
      <c:valAx>
        <c:axId val="13618790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u="none" strike="noStrike" baseline="0">
                    <a:solidFill>
                      <a:schemeClr val="tx1"/>
                    </a:solidFill>
                    <a:effectLst/>
                  </a:rPr>
                  <a:t>c</a:t>
                </a:r>
                <a:r>
                  <a:rPr lang="de-DE" sz="1000" b="0" i="0" u="none" strike="noStrike" baseline="-25000">
                    <a:solidFill>
                      <a:schemeClr val="tx1"/>
                    </a:solidFill>
                    <a:effectLst/>
                  </a:rPr>
                  <a:t>cab 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baseline="0">
                    <a:effectLst/>
                  </a:rPr>
                  <a:t>in µg/m</a:t>
                </a:r>
                <a:r>
                  <a:rPr lang="de-DE" sz="1000" b="0" i="0" baseline="30000">
                    <a:effectLst/>
                  </a:rPr>
                  <a:t>3</a:t>
                </a:r>
                <a:endParaRPr lang="de-DE" sz="1000">
                  <a:effectLst/>
                </a:endParaRP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890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P1C!$D$39:$D$519</c:f>
              <c:numCache>
                <c:formatCode>0.00</c:formatCode>
                <c:ptCount val="481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</c:numCache>
            </c:numRef>
          </c:xVal>
          <c:yVal>
            <c:numRef>
              <c:f>P1C!$E$39:$E$519</c:f>
              <c:numCache>
                <c:formatCode>General</c:formatCode>
                <c:ptCount val="481"/>
                <c:pt idx="0">
                  <c:v>0.10000000000000002</c:v>
                </c:pt>
                <c:pt idx="1">
                  <c:v>0.10093919010887721</c:v>
                </c:pt>
                <c:pt idx="2">
                  <c:v>0.10186272849254159</c:v>
                </c:pt>
                <c:pt idx="3">
                  <c:v>0.1027708759890278</c:v>
                </c:pt>
                <c:pt idx="4">
                  <c:v>0.10366388908947069</c:v>
                </c:pt>
                <c:pt idx="5">
                  <c:v>0.10454202001054708</c:v>
                </c:pt>
                <c:pt idx="6">
                  <c:v>0.10540551676571004</c:v>
                </c:pt>
                <c:pt idx="7">
                  <c:v>0.10625462323523624</c:v>
                </c:pt>
                <c:pt idx="8">
                  <c:v>0.10708957923510583</c:v>
                </c:pt>
                <c:pt idx="9">
                  <c:v>0.10791062058473454</c:v>
                </c:pt>
                <c:pt idx="10">
                  <c:v>0.10871797917357681</c:v>
                </c:pt>
                <c:pt idx="11">
                  <c:v>0.10951188302661925</c:v>
                </c:pt>
                <c:pt idx="12">
                  <c:v>0.11029255636878241</c:v>
                </c:pt>
                <c:pt idx="13">
                  <c:v>0.11106021968824943</c:v>
                </c:pt>
                <c:pt idx="14">
                  <c:v>0.11181508979873915</c:v>
                </c:pt>
                <c:pt idx="15">
                  <c:v>0.11255737990074172</c:v>
                </c:pt>
                <c:pt idx="16">
                  <c:v>0.11328729964173331</c:v>
                </c:pt>
                <c:pt idx="17">
                  <c:v>0.11400505517538775</c:v>
                </c:pt>
                <c:pt idx="18">
                  <c:v>0.11471084921980101</c:v>
                </c:pt>
                <c:pt idx="19">
                  <c:v>0.11540488111474576</c:v>
                </c:pt>
                <c:pt idx="20">
                  <c:v>0.11608734687797134</c:v>
                </c:pt>
                <c:pt idx="21">
                  <c:v>0.11675843926056591</c:v>
                </c:pt>
                <c:pt idx="22">
                  <c:v>0.11741834780139561</c:v>
                </c:pt>
                <c:pt idx="23">
                  <c:v>0.11806725888063686</c:v>
                </c:pt>
                <c:pt idx="24">
                  <c:v>0.11870535577241614</c:v>
                </c:pt>
                <c:pt idx="25">
                  <c:v>0.11933281869657281</c:v>
                </c:pt>
                <c:pt idx="26">
                  <c:v>0.11994982486955919</c:v>
                </c:pt>
                <c:pt idx="27">
                  <c:v>0.12055654855449237</c:v>
                </c:pt>
                <c:pt idx="28">
                  <c:v>0.12115316111037203</c:v>
                </c:pt>
                <c:pt idx="29">
                  <c:v>0.12173983104047777</c:v>
                </c:pt>
                <c:pt idx="30">
                  <c:v>0.12231672403996013</c:v>
                </c:pt>
                <c:pt idx="31">
                  <c:v>0.12288400304263851</c:v>
                </c:pt>
                <c:pt idx="32">
                  <c:v>0.12344182826701895</c:v>
                </c:pt>
                <c:pt idx="33">
                  <c:v>0.12399035726154538</c:v>
                </c:pt>
                <c:pt idx="34">
                  <c:v>0.1245297449490963</c:v>
                </c:pt>
                <c:pt idx="35">
                  <c:v>0.12506014367074042</c:v>
                </c:pt>
                <c:pt idx="36">
                  <c:v>0.12558170322876264</c:v>
                </c:pt>
                <c:pt idx="37">
                  <c:v>0.12609457092897344</c:v>
                </c:pt>
                <c:pt idx="38">
                  <c:v>0.12659889162231275</c:v>
                </c:pt>
                <c:pt idx="39">
                  <c:v>0.12709480774576071</c:v>
                </c:pt>
                <c:pt idx="40">
                  <c:v>0.12758245936256685</c:v>
                </c:pt>
                <c:pt idx="41">
                  <c:v>0.12806198420180823</c:v>
                </c:pt>
                <c:pt idx="42">
                  <c:v>0.1285335176972891</c:v>
                </c:pt>
                <c:pt idx="43">
                  <c:v>0.12899719302579166</c:v>
                </c:pt>
                <c:pt idx="44">
                  <c:v>0.12945314114468984</c:v>
                </c:pt>
                <c:pt idx="45">
                  <c:v>0.12990149082893584</c:v>
                </c:pt>
                <c:pt idx="46">
                  <c:v>0.13034236870743054</c:v>
                </c:pt>
                <c:pt idx="47">
                  <c:v>0.13077589929878775</c:v>
                </c:pt>
                <c:pt idx="48">
                  <c:v>0.13120220504650237</c:v>
                </c:pt>
                <c:pt idx="49">
                  <c:v>0.13162140635353264</c:v>
                </c:pt>
                <c:pt idx="50">
                  <c:v>0.1320336216163058</c:v>
                </c:pt>
                <c:pt idx="51">
                  <c:v>0.13243896725815718</c:v>
                </c:pt>
                <c:pt idx="52">
                  <c:v>0.13283755776221218</c:v>
                </c:pt>
                <c:pt idx="53">
                  <c:v>0.13322950570372</c:v>
                </c:pt>
                <c:pt idx="54">
                  <c:v>0.13361492178184869</c:v>
                </c:pt>
                <c:pt idx="55">
                  <c:v>0.1339939148509503</c:v>
                </c:pt>
                <c:pt idx="56">
                  <c:v>0.13436659195130496</c:v>
                </c:pt>
                <c:pt idx="57">
                  <c:v>0.13473305833935256</c:v>
                </c:pt>
                <c:pt idx="58">
                  <c:v>0.13509341751742079</c:v>
                </c:pt>
                <c:pt idx="59">
                  <c:v>0.13544777126295762</c:v>
                </c:pt>
                <c:pt idx="60">
                  <c:v>0.13579621965727656</c:v>
                </c:pt>
                <c:pt idx="61">
                  <c:v>0.13613886111382309</c:v>
                </c:pt>
                <c:pt idx="62">
                  <c:v>0.13647579240596977</c:v>
                </c:pt>
                <c:pt idx="63">
                  <c:v>0.13680710869434842</c:v>
                </c:pt>
                <c:pt idx="64">
                  <c:v>0.13713290355372643</c:v>
                </c:pt>
                <c:pt idx="65">
                  <c:v>0.13745326899943566</c:v>
                </c:pt>
                <c:pt idx="66">
                  <c:v>0.13776829551336048</c:v>
                </c:pt>
                <c:pt idx="67">
                  <c:v>0.13807807206949282</c:v>
                </c:pt>
                <c:pt idx="68">
                  <c:v>0.13838268615906157</c:v>
                </c:pt>
                <c:pt idx="69">
                  <c:v>0.13868222381524281</c:v>
                </c:pt>
                <c:pt idx="70">
                  <c:v>0.1389767696374587</c:v>
                </c:pt>
                <c:pt idx="71">
                  <c:v>0.13926640681527094</c:v>
                </c:pt>
                <c:pt idx="72">
                  <c:v>0.13955121715187641</c:v>
                </c:pt>
                <c:pt idx="73">
                  <c:v>0.13983128108721105</c:v>
                </c:pt>
                <c:pt idx="74">
                  <c:v>0.14010667772066884</c:v>
                </c:pt>
                <c:pt idx="75">
                  <c:v>0.14037748483344209</c:v>
                </c:pt>
                <c:pt idx="76">
                  <c:v>0.14064377891048943</c:v>
                </c:pt>
                <c:pt idx="77">
                  <c:v>0.14090563516213767</c:v>
                </c:pt>
                <c:pt idx="78">
                  <c:v>0.14116312754532379</c:v>
                </c:pt>
                <c:pt idx="79">
                  <c:v>0.14141632878448279</c:v>
                </c:pt>
                <c:pt idx="80">
                  <c:v>0.14166531039208757</c:v>
                </c:pt>
                <c:pt idx="81">
                  <c:v>0.1419101426888463</c:v>
                </c:pt>
                <c:pt idx="82">
                  <c:v>0.14215089482356344</c:v>
                </c:pt>
                <c:pt idx="83">
                  <c:v>0.14238763479266958</c:v>
                </c:pt>
                <c:pt idx="84">
                  <c:v>0.14262042945942607</c:v>
                </c:pt>
                <c:pt idx="85">
                  <c:v>0.14284934457280926</c:v>
                </c:pt>
                <c:pt idx="86">
                  <c:v>0.14307444478608025</c:v>
                </c:pt>
                <c:pt idx="87">
                  <c:v>0.14329579367504511</c:v>
                </c:pt>
                <c:pt idx="88">
                  <c:v>0.14351345375601099</c:v>
                </c:pt>
                <c:pt idx="89">
                  <c:v>0.1437274865034425</c:v>
                </c:pt>
                <c:pt idx="90">
                  <c:v>0.14393795236732435</c:v>
                </c:pt>
                <c:pt idx="91">
                  <c:v>0.14414491079023445</c:v>
                </c:pt>
                <c:pt idx="92">
                  <c:v>0.14434842022413236</c:v>
                </c:pt>
                <c:pt idx="93">
                  <c:v>0.14454853814686816</c:v>
                </c:pt>
                <c:pt idx="94">
                  <c:v>0.14474532107841612</c:v>
                </c:pt>
                <c:pt idx="95">
                  <c:v>0.1449388245968378</c:v>
                </c:pt>
                <c:pt idx="96">
                  <c:v>0.14512910335397905</c:v>
                </c:pt>
                <c:pt idx="97">
                  <c:v>0.14531621109090567</c:v>
                </c:pt>
                <c:pt idx="98">
                  <c:v>0.14550020065308167</c:v>
                </c:pt>
                <c:pt idx="99">
                  <c:v>0.1456811240052944</c:v>
                </c:pt>
                <c:pt idx="100">
                  <c:v>0.14585903224633145</c:v>
                </c:pt>
                <c:pt idx="101">
                  <c:v>0.14603397562341228</c:v>
                </c:pt>
                <c:pt idx="102">
                  <c:v>0.14620600354638008</c:v>
                </c:pt>
                <c:pt idx="103">
                  <c:v>0.14637516460165648</c:v>
                </c:pt>
                <c:pt idx="104">
                  <c:v>0.14654150656596407</c:v>
                </c:pt>
                <c:pt idx="105">
                  <c:v>0.14670507641982028</c:v>
                </c:pt>
                <c:pt idx="106">
                  <c:v>0.14686592036080595</c:v>
                </c:pt>
                <c:pt idx="107">
                  <c:v>0.1470240838166133</c:v>
                </c:pt>
                <c:pt idx="108">
                  <c:v>0.1471796114578762</c:v>
                </c:pt>
                <c:pt idx="109">
                  <c:v>0.14733254721078651</c:v>
                </c:pt>
                <c:pt idx="110">
                  <c:v>0.14748293426950049</c:v>
                </c:pt>
                <c:pt idx="111">
                  <c:v>0.14763081510833809</c:v>
                </c:pt>
                <c:pt idx="112">
                  <c:v>0.14777623149377928</c:v>
                </c:pt>
                <c:pt idx="113">
                  <c:v>0.14791922449626008</c:v>
                </c:pt>
                <c:pt idx="114">
                  <c:v>0.14805983450177257</c:v>
                </c:pt>
                <c:pt idx="115">
                  <c:v>0.14819810122327079</c:v>
                </c:pt>
                <c:pt idx="116">
                  <c:v>0.1483340637118874</c:v>
                </c:pt>
                <c:pt idx="117">
                  <c:v>0.1484677603679628</c:v>
                </c:pt>
                <c:pt idx="118">
                  <c:v>0.14859922895189073</c:v>
                </c:pt>
                <c:pt idx="119">
                  <c:v>0.14872850659478307</c:v>
                </c:pt>
                <c:pt idx="120">
                  <c:v>0.14885562980895692</c:v>
                </c:pt>
                <c:pt idx="121">
                  <c:v>0.14896278251464962</c:v>
                </c:pt>
                <c:pt idx="122">
                  <c:v>0.14903254526376036</c:v>
                </c:pt>
                <c:pt idx="123">
                  <c:v>0.14906554116477441</c:v>
                </c:pt>
                <c:pt idx="124">
                  <c:v>0.14906238294199314</c:v>
                </c:pt>
                <c:pt idx="125">
                  <c:v>0.14902367310858797</c:v>
                </c:pt>
                <c:pt idx="126">
                  <c:v>0.14895000413676979</c:v>
                </c:pt>
                <c:pt idx="127">
                  <c:v>0.14884195862512331</c:v>
                </c:pt>
                <c:pt idx="128">
                  <c:v>0.14870010946315196</c:v>
                </c:pt>
                <c:pt idx="129">
                  <c:v>0.14852501999308121</c:v>
                </c:pt>
                <c:pt idx="130">
                  <c:v>0.14831724416896513</c:v>
                </c:pt>
                <c:pt idx="131">
                  <c:v>0.14807732671314155</c:v>
                </c:pt>
                <c:pt idx="132">
                  <c:v>0.14780580327007964</c:v>
                </c:pt>
                <c:pt idx="133">
                  <c:v>0.14750320055766408</c:v>
                </c:pt>
                <c:pt idx="134">
                  <c:v>0.14717003651595717</c:v>
                </c:pt>
                <c:pt idx="135">
                  <c:v>0.14680682045348326</c:v>
                </c:pt>
                <c:pt idx="136">
                  <c:v>0.14641405319107359</c:v>
                </c:pt>
                <c:pt idx="137">
                  <c:v>0.14599222720331526</c:v>
                </c:pt>
                <c:pt idx="138">
                  <c:v>0.14554182675764249</c:v>
                </c:pt>
                <c:pt idx="139">
                  <c:v>0.14506332805110969</c:v>
                </c:pt>
                <c:pt idx="140">
                  <c:v>0.14455719934488542</c:v>
                </c:pt>
                <c:pt idx="141">
                  <c:v>0.14402390109650506</c:v>
                </c:pt>
                <c:pt idx="142">
                  <c:v>0.14346388608991947</c:v>
                </c:pt>
                <c:pt idx="143">
                  <c:v>0.14287759956337584</c:v>
                </c:pt>
                <c:pt idx="144">
                  <c:v>0.14226547933516842</c:v>
                </c:pt>
                <c:pt idx="145">
                  <c:v>0.14164580791088965</c:v>
                </c:pt>
                <c:pt idx="146">
                  <c:v>0.14103646339142317</c:v>
                </c:pt>
                <c:pt idx="147">
                  <c:v>0.14043727367755834</c:v>
                </c:pt>
                <c:pt idx="148">
                  <c:v>0.13984806953814016</c:v>
                </c:pt>
                <c:pt idx="149">
                  <c:v>0.13926868456227287</c:v>
                </c:pt>
                <c:pt idx="150">
                  <c:v>0.13869895511231983</c:v>
                </c:pt>
                <c:pt idx="151">
                  <c:v>0.13813872027768698</c:v>
                </c:pt>
                <c:pt idx="152">
                  <c:v>0.13758782182937618</c:v>
                </c:pt>
                <c:pt idx="153">
                  <c:v>0.13704610417529609</c:v>
                </c:pt>
                <c:pt idx="154">
                  <c:v>0.13651341431631778</c:v>
                </c:pt>
                <c:pt idx="155">
                  <c:v>0.13598960180306277</c:v>
                </c:pt>
                <c:pt idx="156">
                  <c:v>0.13547451869341093</c:v>
                </c:pt>
                <c:pt idx="157">
                  <c:v>0.13496801951071682</c:v>
                </c:pt>
                <c:pt idx="158">
                  <c:v>0.13446996120272223</c:v>
                </c:pt>
                <c:pt idx="159">
                  <c:v>0.13398020310115333</c:v>
                </c:pt>
                <c:pt idx="160">
                  <c:v>0.1334986068819915</c:v>
                </c:pt>
                <c:pt idx="161">
                  <c:v>0.13302503652640574</c:v>
                </c:pt>
                <c:pt idx="162">
                  <c:v>0.13255935828233656</c:v>
                </c:pt>
                <c:pt idx="163">
                  <c:v>0.13210144062672</c:v>
                </c:pt>
                <c:pt idx="164">
                  <c:v>0.13165115422834103</c:v>
                </c:pt>
                <c:pt idx="165">
                  <c:v>0.13120837191130599</c:v>
                </c:pt>
                <c:pt idx="166">
                  <c:v>0.13077296861912424</c:v>
                </c:pt>
                <c:pt idx="167">
                  <c:v>0.13034482137938763</c:v>
                </c:pt>
                <c:pt idx="168">
                  <c:v>0.12992380926903926</c:v>
                </c:pt>
                <c:pt idx="169">
                  <c:v>0.12950981338022061</c:v>
                </c:pt>
                <c:pt idx="170">
                  <c:v>0.12910271678668817</c:v>
                </c:pt>
                <c:pt idx="171">
                  <c:v>0.12870240451078943</c:v>
                </c:pt>
                <c:pt idx="172">
                  <c:v>0.12830876349098938</c:v>
                </c:pt>
                <c:pt idx="173">
                  <c:v>0.12792168254993819</c:v>
                </c:pt>
                <c:pt idx="174">
                  <c:v>0.12754105236307103</c:v>
                </c:pt>
                <c:pt idx="175">
                  <c:v>0.1271667654277312</c:v>
                </c:pt>
                <c:pt idx="176">
                  <c:v>0.12679871603280762</c:v>
                </c:pt>
                <c:pt idx="177">
                  <c:v>0.12643680022887871</c:v>
                </c:pt>
                <c:pt idx="178">
                  <c:v>0.12608091579885344</c:v>
                </c:pt>
                <c:pt idx="179">
                  <c:v>0.12573096222910199</c:v>
                </c:pt>
                <c:pt idx="180">
                  <c:v>0.12538684068106709</c:v>
                </c:pt>
                <c:pt idx="181">
                  <c:v>0.12504845396334907</c:v>
                </c:pt>
                <c:pt idx="182">
                  <c:v>0.12471570650425536</c:v>
                </c:pt>
                <c:pt idx="183">
                  <c:v>0.12438850432480822</c:v>
                </c:pt>
                <c:pt idx="184">
                  <c:v>0.12406675501220167</c:v>
                </c:pt>
                <c:pt idx="185">
                  <c:v>0.12375036769370129</c:v>
                </c:pt>
                <c:pt idx="186">
                  <c:v>0.12343925301097844</c:v>
                </c:pt>
                <c:pt idx="187">
                  <c:v>0.12313332309487271</c:v>
                </c:pt>
                <c:pt idx="188">
                  <c:v>0.12283249154057468</c:v>
                </c:pt>
                <c:pt idx="189">
                  <c:v>0.12253667338322229</c:v>
                </c:pt>
                <c:pt idx="190">
                  <c:v>0.12224578507390392</c:v>
                </c:pt>
                <c:pt idx="191">
                  <c:v>0.1219597444560615</c:v>
                </c:pt>
                <c:pt idx="192">
                  <c:v>0.12167847074228655</c:v>
                </c:pt>
                <c:pt idx="193">
                  <c:v>0.1214018844915034</c:v>
                </c:pt>
                <c:pt idx="194">
                  <c:v>0.12112990758653208</c:v>
                </c:pt>
                <c:pt idx="195">
                  <c:v>0.12086246321202572</c:v>
                </c:pt>
                <c:pt idx="196">
                  <c:v>0.12059947583277505</c:v>
                </c:pt>
                <c:pt idx="197">
                  <c:v>0.12034087117237499</c:v>
                </c:pt>
                <c:pt idx="198">
                  <c:v>0.12008657619224634</c:v>
                </c:pt>
                <c:pt idx="199">
                  <c:v>0.11983651907100734</c:v>
                </c:pt>
                <c:pt idx="200">
                  <c:v>0.11959062918418886</c:v>
                </c:pt>
                <c:pt idx="201">
                  <c:v>0.11934883708428777</c:v>
                </c:pt>
                <c:pt idx="202">
                  <c:v>0.11911107448115256</c:v>
                </c:pt>
                <c:pt idx="203">
                  <c:v>0.11887727422269602</c:v>
                </c:pt>
                <c:pt idx="204">
                  <c:v>0.11864737027592914</c:v>
                </c:pt>
                <c:pt idx="205">
                  <c:v>0.71348741761536139</c:v>
                </c:pt>
                <c:pt idx="206">
                  <c:v>2.4852224721661784</c:v>
                </c:pt>
                <c:pt idx="207">
                  <c:v>5.4142394256963842</c:v>
                </c:pt>
                <c:pt idx="208">
                  <c:v>9.4812520249686703</c:v>
                </c:pt>
                <c:pt idx="209">
                  <c:v>14.667295424664726</c:v>
                </c:pt>
                <c:pt idx="210">
                  <c:v>20.953720831075408</c:v>
                </c:pt>
                <c:pt idx="211">
                  <c:v>28.322190235064806</c:v>
                </c:pt>
                <c:pt idx="212">
                  <c:v>36.754671232800028</c:v>
                </c:pt>
                <c:pt idx="213">
                  <c:v>46.233431932802993</c:v>
                </c:pt>
                <c:pt idx="214">
                  <c:v>56.741035947869797</c:v>
                </c:pt>
                <c:pt idx="215">
                  <c:v>68.260337470455923</c:v>
                </c:pt>
                <c:pt idx="216">
                  <c:v>80.774476430129141</c:v>
                </c:pt>
                <c:pt idx="217">
                  <c:v>94.266873731719684</c:v>
                </c:pt>
                <c:pt idx="218">
                  <c:v>108.72122657283487</c:v>
                </c:pt>
                <c:pt idx="219">
                  <c:v>124.1215038394003</c:v>
                </c:pt>
                <c:pt idx="220">
                  <c:v>140.4519415779435</c:v>
                </c:pt>
                <c:pt idx="221">
                  <c:v>157.69703854332445</c:v>
                </c:pt>
                <c:pt idx="222">
                  <c:v>175.84155182066579</c:v>
                </c:pt>
                <c:pt idx="223">
                  <c:v>194.87049252025031</c:v>
                </c:pt>
                <c:pt idx="224">
                  <c:v>214.76912154415402</c:v>
                </c:pt>
                <c:pt idx="225">
                  <c:v>235.52294542343498</c:v>
                </c:pt>
                <c:pt idx="226">
                  <c:v>257.11771222469656</c:v>
                </c:pt>
                <c:pt idx="227">
                  <c:v>279.53940752486136</c:v>
                </c:pt>
                <c:pt idx="228">
                  <c:v>302.7742504530363</c:v>
                </c:pt>
                <c:pt idx="229">
                  <c:v>326.80868979833156</c:v>
                </c:pt>
                <c:pt idx="230">
                  <c:v>351.62940018254585</c:v>
                </c:pt>
                <c:pt idx="231">
                  <c:v>377.22327829664141</c:v>
                </c:pt>
                <c:pt idx="232">
                  <c:v>403.57743919992629</c:v>
                </c:pt>
                <c:pt idx="233">
                  <c:v>430.67921268091703</c:v>
                </c:pt>
                <c:pt idx="234">
                  <c:v>458.51613967885595</c:v>
                </c:pt>
                <c:pt idx="235">
                  <c:v>487.07596876484746</c:v>
                </c:pt>
                <c:pt idx="236">
                  <c:v>516.34665268165429</c:v>
                </c:pt>
                <c:pt idx="237">
                  <c:v>546.31634494114337</c:v>
                </c:pt>
                <c:pt idx="238">
                  <c:v>576.97339647844808</c:v>
                </c:pt>
                <c:pt idx="239">
                  <c:v>608.30635236188095</c:v>
                </c:pt>
                <c:pt idx="240">
                  <c:v>640.30394855767861</c:v>
                </c:pt>
                <c:pt idx="241">
                  <c:v>672.36004262875974</c:v>
                </c:pt>
                <c:pt idx="242">
                  <c:v>703.88191772643586</c:v>
                </c:pt>
                <c:pt idx="243">
                  <c:v>734.8784766793209</c:v>
                </c:pt>
                <c:pt idx="244">
                  <c:v>765.35847394923269</c:v>
                </c:pt>
                <c:pt idx="245">
                  <c:v>795.33051810374604</c:v>
                </c:pt>
                <c:pt idx="246">
                  <c:v>824.80307424753801</c:v>
                </c:pt>
                <c:pt idx="247">
                  <c:v>853.78446641321545</c:v>
                </c:pt>
                <c:pt idx="248">
                  <c:v>882.28287991230093</c:v>
                </c:pt>
                <c:pt idx="249">
                  <c:v>910.30636364703673</c:v>
                </c:pt>
                <c:pt idx="250">
                  <c:v>937.8628323836632</c:v>
                </c:pt>
                <c:pt idx="251">
                  <c:v>964.96006898781263</c:v>
                </c:pt>
                <c:pt idx="252">
                  <c:v>991.60572662265031</c:v>
                </c:pt>
                <c:pt idx="253">
                  <c:v>1017.8073309103827</c:v>
                </c:pt>
                <c:pt idx="254">
                  <c:v>1043.5722820577441</c:v>
                </c:pt>
                <c:pt idx="255">
                  <c:v>1068.907856946063</c:v>
                </c:pt>
                <c:pt idx="256">
                  <c:v>1093.8212111864937</c:v>
                </c:pt>
                <c:pt idx="257">
                  <c:v>1118.3193811410003</c:v>
                </c:pt>
                <c:pt idx="258">
                  <c:v>1142.409285909662</c:v>
                </c:pt>
                <c:pt idx="259">
                  <c:v>1166.0977292848556</c:v>
                </c:pt>
                <c:pt idx="260">
                  <c:v>1189.3914016728725</c:v>
                </c:pt>
                <c:pt idx="261">
                  <c:v>1212.296881983515</c:v>
                </c:pt>
                <c:pt idx="262">
                  <c:v>1234.8206394881986</c:v>
                </c:pt>
                <c:pt idx="263">
                  <c:v>1256.9690356470896</c:v>
                </c:pt>
                <c:pt idx="264">
                  <c:v>1278.7483259057942</c:v>
                </c:pt>
                <c:pt idx="265">
                  <c:v>1300.1646614621045</c:v>
                </c:pt>
                <c:pt idx="266">
                  <c:v>1321.2240910033022</c:v>
                </c:pt>
                <c:pt idx="267">
                  <c:v>1341.932562414509</c:v>
                </c:pt>
                <c:pt idx="268">
                  <c:v>1362.2959244585686</c:v>
                </c:pt>
                <c:pt idx="269">
                  <c:v>1382.3199284279317</c:v>
                </c:pt>
                <c:pt idx="270">
                  <c:v>1402.010229769013</c:v>
                </c:pt>
                <c:pt idx="271">
                  <c:v>1421.3723896794779</c:v>
                </c:pt>
                <c:pt idx="272">
                  <c:v>1440.4118766789093</c:v>
                </c:pt>
                <c:pt idx="273">
                  <c:v>1459.1340681533013</c:v>
                </c:pt>
                <c:pt idx="274">
                  <c:v>1477.5442518738118</c:v>
                </c:pt>
                <c:pt idx="275">
                  <c:v>1495.6476274902045</c:v>
                </c:pt>
                <c:pt idx="276">
                  <c:v>1513.4493079994047</c:v>
                </c:pt>
                <c:pt idx="277">
                  <c:v>1530.9543211895786</c:v>
                </c:pt>
                <c:pt idx="278">
                  <c:v>1548.1676110601509</c:v>
                </c:pt>
                <c:pt idx="279">
                  <c:v>1565.0940392181515</c:v>
                </c:pt>
                <c:pt idx="280">
                  <c:v>1581.7383862512986</c:v>
                </c:pt>
                <c:pt idx="281">
                  <c:v>1598.1053530781944</c:v>
                </c:pt>
                <c:pt idx="282">
                  <c:v>1614.1995622760221</c:v>
                </c:pt>
                <c:pt idx="283">
                  <c:v>1630.025559386115</c:v>
                </c:pt>
                <c:pt idx="284">
                  <c:v>1645.5878141977696</c:v>
                </c:pt>
                <c:pt idx="285">
                  <c:v>1660.8907220106626</c:v>
                </c:pt>
                <c:pt idx="286">
                  <c:v>1675.9386048762308</c:v>
                </c:pt>
                <c:pt idx="287">
                  <c:v>1690.7357128183623</c:v>
                </c:pt>
                <c:pt idx="288">
                  <c:v>1705.2862250337441</c:v>
                </c:pt>
                <c:pt idx="289">
                  <c:v>1719.5942510722084</c:v>
                </c:pt>
                <c:pt idx="290">
                  <c:v>1733.663831997404</c:v>
                </c:pt>
                <c:pt idx="291">
                  <c:v>1747.49894152813</c:v>
                </c:pt>
                <c:pt idx="292">
                  <c:v>1761.1034871606448</c:v>
                </c:pt>
                <c:pt idx="293">
                  <c:v>1774.4813112722745</c:v>
                </c:pt>
                <c:pt idx="294">
                  <c:v>1787.6361922066267</c:v>
                </c:pt>
                <c:pt idx="295">
                  <c:v>1800.5718453407228</c:v>
                </c:pt>
                <c:pt idx="296">
                  <c:v>1813.2919241343423</c:v>
                </c:pt>
                <c:pt idx="297">
                  <c:v>1825.8000211618835</c:v>
                </c:pt>
                <c:pt idx="298">
                  <c:v>1838.0996691270254</c:v>
                </c:pt>
                <c:pt idx="299">
                  <c:v>1850.194341860481</c:v>
                </c:pt>
                <c:pt idx="300">
                  <c:v>1862.0874553011231</c:v>
                </c:pt>
                <c:pt idx="301">
                  <c:v>1873.1873023408511</c:v>
                </c:pt>
                <c:pt idx="302">
                  <c:v>1882.9153608933293</c:v>
                </c:pt>
                <c:pt idx="303">
                  <c:v>1891.2944919919623</c:v>
                </c:pt>
                <c:pt idx="304">
                  <c:v>1898.3471756880624</c:v>
                </c:pt>
                <c:pt idx="305">
                  <c:v>1904.0955173999655</c:v>
                </c:pt>
                <c:pt idx="306">
                  <c:v>1908.5612541563387</c:v>
                </c:pt>
                <c:pt idx="307">
                  <c:v>1911.7657607354383</c:v>
                </c:pt>
                <c:pt idx="308">
                  <c:v>1913.7300557020685</c:v>
                </c:pt>
                <c:pt idx="309">
                  <c:v>1914.474807343918</c:v>
                </c:pt>
                <c:pt idx="310">
                  <c:v>1914.0203395089752</c:v>
                </c:pt>
                <c:pt idx="311">
                  <c:v>1912.3866373456592</c:v>
                </c:pt>
                <c:pt idx="312">
                  <c:v>1909.5933529472936</c:v>
                </c:pt>
                <c:pt idx="313">
                  <c:v>1905.6598109025151</c:v>
                </c:pt>
                <c:pt idx="314">
                  <c:v>1900.605013753177</c:v>
                </c:pt>
                <c:pt idx="315">
                  <c:v>1894.4476473613076</c:v>
                </c:pt>
                <c:pt idx="316">
                  <c:v>1887.2060861866121</c:v>
                </c:pt>
                <c:pt idx="317">
                  <c:v>1878.8983984760362</c:v>
                </c:pt>
                <c:pt idx="318">
                  <c:v>1869.5423513668459</c:v>
                </c:pt>
                <c:pt idx="319">
                  <c:v>1859.1554159046532</c:v>
                </c:pt>
                <c:pt idx="320">
                  <c:v>1847.7547719778265</c:v>
                </c:pt>
                <c:pt idx="321">
                  <c:v>1835.3573131696596</c:v>
                </c:pt>
                <c:pt idx="322">
                  <c:v>1821.9796515296891</c:v>
                </c:pt>
                <c:pt idx="323">
                  <c:v>1807.6381222654834</c:v>
                </c:pt>
                <c:pt idx="324">
                  <c:v>1792.3487883562555</c:v>
                </c:pt>
                <c:pt idx="325">
                  <c:v>1776.1274450895814</c:v>
                </c:pt>
                <c:pt idx="326">
                  <c:v>1758.9896245225225</c:v>
                </c:pt>
                <c:pt idx="327">
                  <c:v>1740.9505998683812</c:v>
                </c:pt>
                <c:pt idx="328">
                  <c:v>1722.0253898103842</c:v>
                </c:pt>
                <c:pt idx="329">
                  <c:v>1702.2287627434471</c:v>
                </c:pt>
                <c:pt idx="330">
                  <c:v>1681.5752409452625</c:v>
                </c:pt>
                <c:pt idx="331">
                  <c:v>1660.0791046778827</c:v>
                </c:pt>
                <c:pt idx="332">
                  <c:v>1637.7543962209359</c:v>
                </c:pt>
                <c:pt idx="333">
                  <c:v>1614.614923837632</c:v>
                </c:pt>
                <c:pt idx="334">
                  <c:v>1590.6742656746856</c:v>
                </c:pt>
                <c:pt idx="335">
                  <c:v>1565.9457735972283</c:v>
                </c:pt>
                <c:pt idx="336">
                  <c:v>1540.4425769598229</c:v>
                </c:pt>
                <c:pt idx="337">
                  <c:v>1514.7726524345435</c:v>
                </c:pt>
                <c:pt idx="338">
                  <c:v>1489.5305205373015</c:v>
                </c:pt>
                <c:pt idx="339">
                  <c:v>1464.7090520483582</c:v>
                </c:pt>
                <c:pt idx="340">
                  <c:v>1440.3012365573495</c:v>
                </c:pt>
                <c:pt idx="341">
                  <c:v>1416.3001804833102</c:v>
                </c:pt>
                <c:pt idx="342">
                  <c:v>1392.6991051276973</c:v>
                </c:pt>
                <c:pt idx="343">
                  <c:v>1369.4913447598608</c:v>
                </c:pt>
                <c:pt idx="344">
                  <c:v>1346.6703447344184</c:v>
                </c:pt>
                <c:pt idx="345">
                  <c:v>1324.2296596400038</c:v>
                </c:pt>
                <c:pt idx="346">
                  <c:v>1302.162951478869</c:v>
                </c:pt>
                <c:pt idx="347">
                  <c:v>1280.4639878768226</c:v>
                </c:pt>
                <c:pt idx="348">
                  <c:v>1259.1266403229993</c:v>
                </c:pt>
                <c:pt idx="349">
                  <c:v>1238.1448824389624</c:v>
                </c:pt>
                <c:pt idx="350">
                  <c:v>1217.5127882766565</c:v>
                </c:pt>
                <c:pt idx="351">
                  <c:v>1197.2245306447189</c:v>
                </c:pt>
                <c:pt idx="352">
                  <c:v>1177.2743794626904</c:v>
                </c:pt>
                <c:pt idx="353">
                  <c:v>1157.6567001426454</c:v>
                </c:pt>
                <c:pt idx="354">
                  <c:v>1138.3659519977994</c:v>
                </c:pt>
                <c:pt idx="355">
                  <c:v>1119.3966866776323</c:v>
                </c:pt>
                <c:pt idx="356">
                  <c:v>1100.7435466290945</c:v>
                </c:pt>
                <c:pt idx="357">
                  <c:v>1082.4012635834531</c:v>
                </c:pt>
                <c:pt idx="358">
                  <c:v>1064.3646570683593</c:v>
                </c:pt>
                <c:pt idx="359">
                  <c:v>1046.628632944708</c:v>
                </c:pt>
                <c:pt idx="360">
                  <c:v>1029.1881819678856</c:v>
                </c:pt>
                <c:pt idx="361">
                  <c:v>1012.0383783729898</c:v>
                </c:pt>
                <c:pt idx="362">
                  <c:v>995.1743784836309</c:v>
                </c:pt>
                <c:pt idx="363">
                  <c:v>978.5914193439163</c:v>
                </c:pt>
                <c:pt idx="364">
                  <c:v>962.28481737323125</c:v>
                </c:pt>
                <c:pt idx="365">
                  <c:v>946.24996704344142</c:v>
                </c:pt>
                <c:pt idx="366">
                  <c:v>930.48233957813682</c:v>
                </c:pt>
                <c:pt idx="367">
                  <c:v>914.97748167355496</c:v>
                </c:pt>
                <c:pt idx="368">
                  <c:v>899.73101424081938</c:v>
                </c:pt>
                <c:pt idx="369">
                  <c:v>884.73863116913878</c:v>
                </c:pt>
                <c:pt idx="370">
                  <c:v>869.99609810961761</c:v>
                </c:pt>
                <c:pt idx="371">
                  <c:v>855.49925127933534</c:v>
                </c:pt>
                <c:pt idx="372">
                  <c:v>841.24399628535423</c:v>
                </c:pt>
                <c:pt idx="373">
                  <c:v>827.22630696832766</c:v>
                </c:pt>
                <c:pt idx="374">
                  <c:v>813.44222426537715</c:v>
                </c:pt>
                <c:pt idx="375">
                  <c:v>799.88785509192212</c:v>
                </c:pt>
                <c:pt idx="376">
                  <c:v>786.55937124214154</c:v>
                </c:pt>
                <c:pt idx="377">
                  <c:v>773.45300830776307</c:v>
                </c:pt>
                <c:pt idx="378">
                  <c:v>760.56506461486617</c:v>
                </c:pt>
                <c:pt idx="379">
                  <c:v>747.89190017840815</c:v>
                </c:pt>
                <c:pt idx="380">
                  <c:v>735.42993567416988</c:v>
                </c:pt>
                <c:pt idx="381">
                  <c:v>723.17565142783508</c:v>
                </c:pt>
                <c:pt idx="382">
                  <c:v>711.12558642091756</c:v>
                </c:pt>
                <c:pt idx="383">
                  <c:v>699.27633731325432</c:v>
                </c:pt>
                <c:pt idx="384">
                  <c:v>687.62455748178797</c:v>
                </c:pt>
                <c:pt idx="385">
                  <c:v>676.16695607536928</c:v>
                </c:pt>
                <c:pt idx="386">
                  <c:v>664.90029708531142</c:v>
                </c:pt>
                <c:pt idx="387">
                  <c:v>653.82139843143273</c:v>
                </c:pt>
                <c:pt idx="388">
                  <c:v>642.92713106333088</c:v>
                </c:pt>
                <c:pt idx="389">
                  <c:v>632.21441807663552</c:v>
                </c:pt>
                <c:pt idx="390">
                  <c:v>621.68023384398771</c:v>
                </c:pt>
                <c:pt idx="391">
                  <c:v>611.32160316050101</c:v>
                </c:pt>
                <c:pt idx="392">
                  <c:v>601.13560040346556</c:v>
                </c:pt>
                <c:pt idx="393">
                  <c:v>591.11934870605364</c:v>
                </c:pt>
                <c:pt idx="394">
                  <c:v>581.27001914479763</c:v>
                </c:pt>
                <c:pt idx="395">
                  <c:v>571.58482994060682</c:v>
                </c:pt>
                <c:pt idx="396">
                  <c:v>562.06104567310047</c:v>
                </c:pt>
                <c:pt idx="397">
                  <c:v>552.69597650803416</c:v>
                </c:pt>
                <c:pt idx="398">
                  <c:v>543.48697743760044</c:v>
                </c:pt>
                <c:pt idx="399">
                  <c:v>534.43144753339095</c:v>
                </c:pt>
                <c:pt idx="400">
                  <c:v>525.52682921180724</c:v>
                </c:pt>
                <c:pt idx="401">
                  <c:v>516.77060751171371</c:v>
                </c:pt>
                <c:pt idx="402">
                  <c:v>508.16030938412888</c:v>
                </c:pt>
                <c:pt idx="403">
                  <c:v>499.69350299375429</c:v>
                </c:pt>
                <c:pt idx="404">
                  <c:v>491.36779703214211</c:v>
                </c:pt>
                <c:pt idx="405">
                  <c:v>483.18084004231127</c:v>
                </c:pt>
                <c:pt idx="406">
                  <c:v>475.13031975461627</c:v>
                </c:pt>
                <c:pt idx="407">
                  <c:v>467.21396243368616</c:v>
                </c:pt>
                <c:pt idx="408">
                  <c:v>459.42953223624517</c:v>
                </c:pt>
                <c:pt idx="409">
                  <c:v>451.77483057963627</c:v>
                </c:pt>
                <c:pt idx="410">
                  <c:v>444.24769552086826</c:v>
                </c:pt>
                <c:pt idx="411">
                  <c:v>436.84600114601079</c:v>
                </c:pt>
                <c:pt idx="412">
                  <c:v>429.56765696976521</c:v>
                </c:pt>
                <c:pt idx="413">
                  <c:v>422.41060734504254</c:v>
                </c:pt>
                <c:pt idx="414">
                  <c:v>415.37283088237905</c:v>
                </c:pt>
                <c:pt idx="415">
                  <c:v>408.45233987902958</c:v>
                </c:pt>
                <c:pt idx="416">
                  <c:v>401.6471797575731</c:v>
                </c:pt>
                <c:pt idx="417">
                  <c:v>394.95542851387586</c:v>
                </c:pt>
                <c:pt idx="418">
                  <c:v>388.37519617425215</c:v>
                </c:pt>
                <c:pt idx="419">
                  <c:v>381.90462426167386</c:v>
                </c:pt>
                <c:pt idx="420">
                  <c:v>375.54188527087376</c:v>
                </c:pt>
                <c:pt idx="421">
                  <c:v>369.28518215219742</c:v>
                </c:pt>
                <c:pt idx="422">
                  <c:v>363.13274780405641</c:v>
                </c:pt>
                <c:pt idx="423">
                  <c:v>357.08284457384008</c:v>
                </c:pt>
                <c:pt idx="424">
                  <c:v>351.13376376714416</c:v>
                </c:pt>
                <c:pt idx="425">
                  <c:v>345.28382516517883</c:v>
                </c:pt>
                <c:pt idx="426">
                  <c:v>339.53137655021857</c:v>
                </c:pt>
                <c:pt idx="427">
                  <c:v>333.8747932389611</c:v>
                </c:pt>
                <c:pt idx="428">
                  <c:v>328.31247762366235</c:v>
                </c:pt>
                <c:pt idx="429">
                  <c:v>322.84285872091914</c:v>
                </c:pt>
                <c:pt idx="430">
                  <c:v>317.46439172797079</c:v>
                </c:pt>
                <c:pt idx="431">
                  <c:v>312.1755575863952</c:v>
                </c:pt>
                <c:pt idx="432">
                  <c:v>306.97486255307638</c:v>
                </c:pt>
                <c:pt idx="433">
                  <c:v>301.86083777832158</c:v>
                </c:pt>
                <c:pt idx="434">
                  <c:v>296.83203889100878</c:v>
                </c:pt>
                <c:pt idx="435">
                  <c:v>291.88704559064894</c:v>
                </c:pt>
                <c:pt idx="436">
                  <c:v>287.02446124624464</c:v>
                </c:pt>
                <c:pt idx="437">
                  <c:v>282.24291250183586</c:v>
                </c:pt>
                <c:pt idx="438">
                  <c:v>277.54104888861804</c:v>
                </c:pt>
                <c:pt idx="439">
                  <c:v>272.91754244352472</c:v>
                </c:pt>
                <c:pt idx="440">
                  <c:v>268.37108733416659</c:v>
                </c:pt>
                <c:pt idx="441">
                  <c:v>263.90039949002073</c:v>
                </c:pt>
                <c:pt idx="442">
                  <c:v>259.50421623976632</c:v>
                </c:pt>
                <c:pt idx="443">
                  <c:v>255.18129595466439</c:v>
                </c:pt>
                <c:pt idx="444">
                  <c:v>250.93041769787993</c:v>
                </c:pt>
                <c:pt idx="445">
                  <c:v>246.75038087964919</c:v>
                </c:pt>
                <c:pt idx="446">
                  <c:v>242.64000491819283</c:v>
                </c:pt>
                <c:pt idx="447">
                  <c:v>238.59812890628018</c:v>
                </c:pt>
                <c:pt idx="448">
                  <c:v>234.62361128335044</c:v>
                </c:pt>
                <c:pt idx="449">
                  <c:v>230.71532951309803</c:v>
                </c:pt>
                <c:pt idx="450">
                  <c:v>226.87217976643066</c:v>
                </c:pt>
                <c:pt idx="451">
                  <c:v>223.0930766097112</c:v>
                </c:pt>
                <c:pt idx="452">
                  <c:v>219.37695269819554</c:v>
                </c:pt>
                <c:pt idx="453">
                  <c:v>215.72275847457797</c:v>
                </c:pt>
                <c:pt idx="454">
                  <c:v>212.12946187256193</c:v>
                </c:pt>
                <c:pt idx="455">
                  <c:v>208.5960480253697</c:v>
                </c:pt>
                <c:pt idx="456">
                  <c:v>205.12151897911039</c:v>
                </c:pt>
                <c:pt idx="457">
                  <c:v>201.70489341092434</c:v>
                </c:pt>
                <c:pt idx="458">
                  <c:v>198.34520635182483</c:v>
                </c:pt>
                <c:pt idx="459">
                  <c:v>195.04150891415875</c:v>
                </c:pt>
                <c:pt idx="460">
                  <c:v>191.79286802360886</c:v>
                </c:pt>
                <c:pt idx="461">
                  <c:v>188.59836615566314</c:v>
                </c:pt>
                <c:pt idx="462">
                  <c:v>185.45710107647432</c:v>
                </c:pt>
                <c:pt idx="463">
                  <c:v>182.36818558803964</c:v>
                </c:pt>
                <c:pt idx="464">
                  <c:v>179.33074727762633</c:v>
                </c:pt>
                <c:pt idx="465">
                  <c:v>176.34392827137313</c:v>
                </c:pt>
                <c:pt idx="466">
                  <c:v>173.40688499199825</c:v>
                </c:pt>
                <c:pt idx="467">
                  <c:v>170.51878792054484</c:v>
                </c:pt>
                <c:pt idx="468">
                  <c:v>167.6788213620973</c:v>
                </c:pt>
                <c:pt idx="469">
                  <c:v>164.88618321540176</c:v>
                </c:pt>
                <c:pt idx="470">
                  <c:v>162.1400847463261</c:v>
                </c:pt>
                <c:pt idx="471">
                  <c:v>159.43975036509482</c:v>
                </c:pt>
                <c:pt idx="472">
                  <c:v>156.78441740723699</c:v>
                </c:pt>
                <c:pt idx="473">
                  <c:v>154.17333591818414</c:v>
                </c:pt>
                <c:pt idx="474">
                  <c:v>151.60576844145811</c:v>
                </c:pt>
                <c:pt idx="475">
                  <c:v>149.08098981038881</c:v>
                </c:pt>
                <c:pt idx="476">
                  <c:v>146.5982869433029</c:v>
                </c:pt>
                <c:pt idx="477">
                  <c:v>144.1569586421258</c:v>
                </c:pt>
                <c:pt idx="478">
                  <c:v>141.75631539434008</c:v>
                </c:pt>
                <c:pt idx="479">
                  <c:v>139.39567917824382</c:v>
                </c:pt>
                <c:pt idx="480">
                  <c:v>137.0743832714551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58FD-6A45-9E6E-023F45818A9F}"/>
            </c:ext>
          </c:extLst>
        </c:ser>
        <c:dLbls/>
        <c:axId val="136311552"/>
        <c:axId val="136313472"/>
      </c:scatterChart>
      <c:valAx>
        <c:axId val="136311552"/>
        <c:scaling>
          <c:orientation val="minMax"/>
          <c:max val="43"/>
          <c:min val="0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t in min 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313472"/>
        <c:crosses val="autoZero"/>
        <c:crossBetween val="midCat"/>
      </c:valAx>
      <c:valAx>
        <c:axId val="13631347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u="none" strike="noStrike" baseline="0">
                    <a:solidFill>
                      <a:schemeClr val="tx1"/>
                    </a:solidFill>
                    <a:effectLst/>
                  </a:rPr>
                  <a:t>c</a:t>
                </a:r>
                <a:r>
                  <a:rPr lang="de-DE" sz="1000" b="0" i="0" u="none" strike="noStrike" baseline="-25000">
                    <a:solidFill>
                      <a:schemeClr val="tx1"/>
                    </a:solidFill>
                    <a:effectLst/>
                  </a:rPr>
                  <a:t>cab 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baseline="0">
                    <a:effectLst/>
                  </a:rPr>
                  <a:t>in µg/m</a:t>
                </a:r>
                <a:r>
                  <a:rPr lang="de-DE" sz="1000" b="0" i="0" baseline="30000">
                    <a:effectLst/>
                  </a:rPr>
                  <a:t>3</a:t>
                </a:r>
                <a:endParaRPr lang="de-DE" sz="1000">
                  <a:effectLst/>
                </a:endParaRP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311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'P2'!$D$39:$D$519</c:f>
              <c:numCache>
                <c:formatCode>0.00</c:formatCode>
                <c:ptCount val="481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</c:numCache>
            </c:numRef>
          </c:xVal>
          <c:yVal>
            <c:numRef>
              <c:f>'P2'!$E$39:$E$519</c:f>
              <c:numCache>
                <c:formatCode>General</c:formatCode>
                <c:ptCount val="481"/>
                <c:pt idx="0">
                  <c:v>0.10000000000000002</c:v>
                </c:pt>
                <c:pt idx="1">
                  <c:v>0.10251078626202015</c:v>
                </c:pt>
                <c:pt idx="2">
                  <c:v>0.1049797299447054</c:v>
                </c:pt>
                <c:pt idx="3">
                  <c:v>0.10740752836007783</c:v>
                </c:pt>
                <c:pt idx="4">
                  <c:v>0.10979486719936411</c:v>
                </c:pt>
                <c:pt idx="5">
                  <c:v>0.11214242072665745</c:v>
                </c:pt>
                <c:pt idx="6">
                  <c:v>0.11445085196935231</c:v>
                </c:pt>
                <c:pt idx="7">
                  <c:v>0.11672081290540555</c:v>
                </c:pt>
                <c:pt idx="8">
                  <c:v>0.11895294464747651</c:v>
                </c:pt>
                <c:pt idx="9">
                  <c:v>0.1211478776239989</c:v>
                </c:pt>
                <c:pt idx="10">
                  <c:v>0.12330623175723454</c:v>
                </c:pt>
                <c:pt idx="11">
                  <c:v>0.12542861663836033</c:v>
                </c:pt>
                <c:pt idx="12">
                  <c:v>0.12751563169963681</c:v>
                </c:pt>
                <c:pt idx="13">
                  <c:v>0.12956786638370818</c:v>
                </c:pt>
                <c:pt idx="14">
                  <c:v>0.13158590031008019</c:v>
                </c:pt>
                <c:pt idx="15">
                  <c:v>0.13357030343882448</c:v>
                </c:pt>
                <c:pt idx="16">
                  <c:v>0.13552163623155369</c:v>
                </c:pt>
                <c:pt idx="17">
                  <c:v>0.13744044980971515</c:v>
                </c:pt>
                <c:pt idx="18">
                  <c:v>0.13932728611024542</c:v>
                </c:pt>
                <c:pt idx="19">
                  <c:v>0.14118267803863174</c:v>
                </c:pt>
                <c:pt idx="20">
                  <c:v>0.14300714961942212</c:v>
                </c:pt>
                <c:pt idx="21">
                  <c:v>0.14480121614422739</c:v>
                </c:pt>
                <c:pt idx="22">
                  <c:v>0.1465653843172566</c:v>
                </c:pt>
                <c:pt idx="23">
                  <c:v>0.14830015239842753</c:v>
                </c:pt>
                <c:pt idx="24">
                  <c:v>0.15000601034409147</c:v>
                </c:pt>
                <c:pt idx="25">
                  <c:v>0.15168343994541358</c:v>
                </c:pt>
                <c:pt idx="26">
                  <c:v>0.15333291496444656</c:v>
                </c:pt>
                <c:pt idx="27">
                  <c:v>0.15495490126793701</c:v>
                </c:pt>
                <c:pt idx="28">
                  <c:v>0.15654985695890161</c:v>
                </c:pt>
                <c:pt idx="29">
                  <c:v>0.15811823250601076</c:v>
                </c:pt>
                <c:pt idx="30">
                  <c:v>0.15966047087081589</c:v>
                </c:pt>
                <c:pt idx="31">
                  <c:v>0.16117700763285667</c:v>
                </c:pt>
                <c:pt idx="32">
                  <c:v>0.16266827111268309</c:v>
                </c:pt>
                <c:pt idx="33">
                  <c:v>0.16413468249282753</c:v>
                </c:pt>
                <c:pt idx="34">
                  <c:v>0.16557665593676077</c:v>
                </c:pt>
                <c:pt idx="35">
                  <c:v>0.16699459870586547</c:v>
                </c:pt>
                <c:pt idx="36">
                  <c:v>0.1683889112744604</c:v>
                </c:pt>
                <c:pt idx="37">
                  <c:v>0.16975998744290793</c:v>
                </c:pt>
                <c:pt idx="38">
                  <c:v>0.171108214448836</c:v>
                </c:pt>
                <c:pt idx="39">
                  <c:v>0.17243397307650732</c:v>
                </c:pt>
                <c:pt idx="40">
                  <c:v>0.17373763776436529</c:v>
                </c:pt>
                <c:pt idx="41">
                  <c:v>0.17501957671078802</c:v>
                </c:pt>
                <c:pt idx="42">
                  <c:v>0.17628015197807978</c:v>
                </c:pt>
                <c:pt idx="43">
                  <c:v>0.17751971959472959</c:v>
                </c:pt>
                <c:pt idx="44">
                  <c:v>0.17873862965596529</c:v>
                </c:pt>
                <c:pt idx="45">
                  <c:v>0.17993722642263235</c:v>
                </c:pt>
                <c:pt idx="46">
                  <c:v>0.18111584841842449</c:v>
                </c:pt>
                <c:pt idx="47">
                  <c:v>0.18227482852549398</c:v>
                </c:pt>
                <c:pt idx="48">
                  <c:v>0.18341449407846899</c:v>
                </c:pt>
                <c:pt idx="49">
                  <c:v>0.18453516695690339</c:v>
                </c:pt>
                <c:pt idx="50">
                  <c:v>0.18563716367618649</c:v>
                </c:pt>
                <c:pt idx="51">
                  <c:v>0.18672079547693754</c:v>
                </c:pt>
                <c:pt idx="52">
                  <c:v>0.18778636841291041</c:v>
                </c:pt>
                <c:pt idx="53">
                  <c:v>0.18883418343743344</c:v>
                </c:pt>
                <c:pt idx="54">
                  <c:v>0.18986453648840848</c:v>
                </c:pt>
                <c:pt idx="55">
                  <c:v>0.19087771857189401</c:v>
                </c:pt>
                <c:pt idx="56">
                  <c:v>0.19187401584429453</c:v>
                </c:pt>
                <c:pt idx="57">
                  <c:v>0.19285370969318108</c:v>
                </c:pt>
                <c:pt idx="58">
                  <c:v>0.19381707681676402</c:v>
                </c:pt>
                <c:pt idx="59">
                  <c:v>0.19476438930204232</c:v>
                </c:pt>
                <c:pt idx="60">
                  <c:v>0.19569591470164957</c:v>
                </c:pt>
                <c:pt idx="61">
                  <c:v>0.19661191610941997</c:v>
                </c:pt>
                <c:pt idx="62">
                  <c:v>0.19751265223469494</c:v>
                </c:pt>
                <c:pt idx="63">
                  <c:v>0.19839837747539096</c:v>
                </c:pt>
                <c:pt idx="64">
                  <c:v>0.19926934198985022</c:v>
                </c:pt>
                <c:pt idx="65">
                  <c:v>0.20012579176749354</c:v>
                </c:pt>
                <c:pt idx="66">
                  <c:v>0.20096796869829631</c:v>
                </c:pt>
                <c:pt idx="67">
                  <c:v>0.20179611064110575</c:v>
                </c:pt>
                <c:pt idx="68">
                  <c:v>0.20261045149082071</c:v>
                </c:pt>
                <c:pt idx="69">
                  <c:v>0.20341122124445102</c:v>
                </c:pt>
                <c:pt idx="70">
                  <c:v>0.20419864606607657</c:v>
                </c:pt>
                <c:pt idx="71">
                  <c:v>0.20497294835072333</c:v>
                </c:pt>
                <c:pt idx="72">
                  <c:v>0.20573434678717537</c:v>
                </c:pt>
                <c:pt idx="73">
                  <c:v>0.20648305641973969</c:v>
                </c:pt>
                <c:pt idx="74">
                  <c:v>0.20721928870898204</c:v>
                </c:pt>
                <c:pt idx="75">
                  <c:v>0.2079432515914503</c:v>
                </c:pt>
                <c:pt idx="76">
                  <c:v>0.20865514953840278</c:v>
                </c:pt>
                <c:pt idx="77">
                  <c:v>0.20935518361355768</c:v>
                </c:pt>
                <c:pt idx="78">
                  <c:v>0.21004355152988025</c:v>
                </c:pt>
                <c:pt idx="79">
                  <c:v>0.21072044770542342</c:v>
                </c:pt>
                <c:pt idx="80">
                  <c:v>0.21138606331823809</c:v>
                </c:pt>
                <c:pt idx="81">
                  <c:v>0.21204058636036799</c:v>
                </c:pt>
                <c:pt idx="82">
                  <c:v>0.21268420169094512</c:v>
                </c:pt>
                <c:pt idx="83">
                  <c:v>0.21331709108839997</c:v>
                </c:pt>
                <c:pt idx="84">
                  <c:v>0.21393943330180182</c:v>
                </c:pt>
                <c:pt idx="85">
                  <c:v>0.21455140410134355</c:v>
                </c:pt>
                <c:pt idx="86">
                  <c:v>0.21515317632798492</c:v>
                </c:pt>
                <c:pt idx="87">
                  <c:v>0.2157449199422686</c:v>
                </c:pt>
                <c:pt idx="88">
                  <c:v>0.21632680207232277</c:v>
                </c:pt>
                <c:pt idx="89">
                  <c:v>0.21689898706106364</c:v>
                </c:pt>
                <c:pt idx="90">
                  <c:v>0.21746163651261133</c:v>
                </c:pt>
                <c:pt idx="91">
                  <c:v>0.2180149093379323</c:v>
                </c:pt>
                <c:pt idx="92">
                  <c:v>0.21855896179972115</c:v>
                </c:pt>
                <c:pt idx="93">
                  <c:v>0.2190939475565343</c:v>
                </c:pt>
                <c:pt idx="94">
                  <c:v>0.21962001770618841</c:v>
                </c:pt>
                <c:pt idx="95">
                  <c:v>0.22013732082843537</c:v>
                </c:pt>
                <c:pt idx="96">
                  <c:v>0.22064600302692625</c:v>
                </c:pt>
                <c:pt idx="97">
                  <c:v>0.22114620797047563</c:v>
                </c:pt>
                <c:pt idx="98">
                  <c:v>0.22163807693363882</c:v>
                </c:pt>
                <c:pt idx="99">
                  <c:v>0.22212174883661223</c:v>
                </c:pt>
                <c:pt idx="100">
                  <c:v>0.22259736028446908</c:v>
                </c:pt>
                <c:pt idx="101">
                  <c:v>0.22306504560574139</c:v>
                </c:pt>
                <c:pt idx="102">
                  <c:v>0.22352493689035868</c:v>
                </c:pt>
                <c:pt idx="103">
                  <c:v>0.22397716402695467</c:v>
                </c:pt>
                <c:pt idx="104">
                  <c:v>0.22442185473955206</c:v>
                </c:pt>
                <c:pt idx="105">
                  <c:v>0.22485913462363613</c:v>
                </c:pt>
                <c:pt idx="106">
                  <c:v>0.22528912718162716</c:v>
                </c:pt>
                <c:pt idx="107">
                  <c:v>0.22571195385776147</c:v>
                </c:pt>
                <c:pt idx="108">
                  <c:v>0.2261277340723914</c:v>
                </c:pt>
                <c:pt idx="109">
                  <c:v>0.2265365852557136</c:v>
                </c:pt>
                <c:pt idx="110">
                  <c:v>0.22693862288093525</c:v>
                </c:pt>
                <c:pt idx="111">
                  <c:v>0.22733396049688753</c:v>
                </c:pt>
                <c:pt idx="112">
                  <c:v>0.22772270976009559</c:v>
                </c:pt>
                <c:pt idx="113">
                  <c:v>0.22810498046631408</c:v>
                </c:pt>
                <c:pt idx="114">
                  <c:v>0.22848088058153709</c:v>
                </c:pt>
                <c:pt idx="115">
                  <c:v>0.22885051627249145</c:v>
                </c:pt>
                <c:pt idx="116">
                  <c:v>0.22921399193662165</c:v>
                </c:pt>
                <c:pt idx="117">
                  <c:v>0.22957141023157523</c:v>
                </c:pt>
                <c:pt idx="118">
                  <c:v>0.22992287210419665</c:v>
                </c:pt>
                <c:pt idx="119">
                  <c:v>0.23026847681903814</c:v>
                </c:pt>
                <c:pt idx="120">
                  <c:v>0.23060832198639525</c:v>
                </c:pt>
                <c:pt idx="121">
                  <c:v>0.23089179385766992</c:v>
                </c:pt>
                <c:pt idx="122">
                  <c:v>0.23106940544260737</c:v>
                </c:pt>
                <c:pt idx="123">
                  <c:v>0.23114292091663588</c:v>
                </c:pt>
                <c:pt idx="124">
                  <c:v>0.23111407505497128</c:v>
                </c:pt>
                <c:pt idx="125">
                  <c:v>0.23098457372257455</c:v>
                </c:pt>
                <c:pt idx="126">
                  <c:v>0.23075609435594591</c:v>
                </c:pt>
                <c:pt idx="127">
                  <c:v>0.23043028643688798</c:v>
                </c:pt>
                <c:pt idx="128">
                  <c:v>0.23000877195837488</c:v>
                </c:pt>
                <c:pt idx="129">
                  <c:v>0.22949314588265718</c:v>
                </c:pt>
                <c:pt idx="130">
                  <c:v>0.22888497659173204</c:v>
                </c:pt>
                <c:pt idx="131">
                  <c:v>0.22818580633030711</c:v>
                </c:pt>
                <c:pt idx="132">
                  <c:v>0.22739715164138119</c:v>
                </c:pt>
                <c:pt idx="133">
                  <c:v>0.22652050379456731</c:v>
                </c:pt>
                <c:pt idx="134">
                  <c:v>0.22555732920727642</c:v>
                </c:pt>
                <c:pt idx="135">
                  <c:v>0.22450906985888269</c:v>
                </c:pt>
                <c:pt idx="136">
                  <c:v>0.22337714369798675</c:v>
                </c:pt>
                <c:pt idx="137">
                  <c:v>0.22216294504289152</c:v>
                </c:pt>
                <c:pt idx="138">
                  <c:v>0.22086784497540415</c:v>
                </c:pt>
                <c:pt idx="139">
                  <c:v>0.21949319172807547</c:v>
                </c:pt>
                <c:pt idx="140">
                  <c:v>0.21804031106498536</c:v>
                </c:pt>
                <c:pt idx="141">
                  <c:v>0.21651050665618332</c:v>
                </c:pt>
                <c:pt idx="142">
                  <c:v>0.21490506044588789</c:v>
                </c:pt>
                <c:pt idx="143">
                  <c:v>0.21322523301455065</c:v>
                </c:pt>
                <c:pt idx="144">
                  <c:v>0.21147226393488627</c:v>
                </c:pt>
                <c:pt idx="145">
                  <c:v>0.20969808185417402</c:v>
                </c:pt>
                <c:pt idx="146">
                  <c:v>0.20795346674839296</c:v>
                </c:pt>
                <c:pt idx="147">
                  <c:v>0.20623792588006362</c:v>
                </c:pt>
                <c:pt idx="148">
                  <c:v>0.20455097472324066</c:v>
                </c:pt>
                <c:pt idx="149">
                  <c:v>0.20289213682666651</c:v>
                </c:pt>
                <c:pt idx="150">
                  <c:v>0.20126094367920588</c:v>
                </c:pt>
                <c:pt idx="151">
                  <c:v>0.19965693457752226</c:v>
                </c:pt>
                <c:pt idx="152">
                  <c:v>0.19807965649596029</c:v>
                </c:pt>
                <c:pt idx="153">
                  <c:v>0.19652866395859583</c:v>
                </c:pt>
                <c:pt idx="154">
                  <c:v>0.19500351891341905</c:v>
                </c:pt>
                <c:pt idx="155">
                  <c:v>0.19350379060861372</c:v>
                </c:pt>
                <c:pt idx="156">
                  <c:v>0.19202905547089866</c:v>
                </c:pt>
                <c:pt idx="157">
                  <c:v>0.19057889698589642</c:v>
                </c:pt>
                <c:pt idx="158">
                  <c:v>0.1891529055804958</c:v>
                </c:pt>
                <c:pt idx="159">
                  <c:v>0.18775067850717467</c:v>
                </c:pt>
                <c:pt idx="160">
                  <c:v>0.18637181973025074</c:v>
                </c:pt>
                <c:pt idx="161">
                  <c:v>0.18501593981402792</c:v>
                </c:pt>
                <c:pt idx="162">
                  <c:v>0.18368265581280641</c:v>
                </c:pt>
                <c:pt idx="163">
                  <c:v>0.18237159116272633</c:v>
                </c:pt>
                <c:pt idx="164">
                  <c:v>0.1810823755754136</c:v>
                </c:pt>
                <c:pt idx="165">
                  <c:v>0.17981464493339783</c:v>
                </c:pt>
                <c:pt idx="166">
                  <c:v>0.17856804118727368</c:v>
                </c:pt>
                <c:pt idx="167">
                  <c:v>0.17734221225457569</c:v>
                </c:pt>
                <c:pt idx="168">
                  <c:v>0.17613681192033834</c:v>
                </c:pt>
                <c:pt idx="169">
                  <c:v>0.17495149973931362</c:v>
                </c:pt>
                <c:pt idx="170">
                  <c:v>0.17378594093981778</c:v>
                </c:pt>
                <c:pt idx="171">
                  <c:v>0.17263980632918066</c:v>
                </c:pt>
                <c:pt idx="172">
                  <c:v>0.17151277220077074</c:v>
                </c:pt>
                <c:pt idx="173">
                  <c:v>0.17040452024256961</c:v>
                </c:pt>
                <c:pt idx="174">
                  <c:v>0.16931473744726999</c:v>
                </c:pt>
                <c:pt idx="175">
                  <c:v>0.16824311602387199</c:v>
                </c:pt>
                <c:pt idx="176">
                  <c:v>0.16718935331075283</c:v>
                </c:pt>
                <c:pt idx="177">
                  <c:v>0.16615315169018499</c:v>
                </c:pt>
                <c:pt idx="178">
                  <c:v>0.16513421850427895</c:v>
                </c:pt>
                <c:pt idx="179">
                  <c:v>0.16413226597232708</c:v>
                </c:pt>
                <c:pt idx="180">
                  <c:v>0.16314701110952456</c:v>
                </c:pt>
                <c:pt idx="181">
                  <c:v>0.16217817564704518</c:v>
                </c:pt>
                <c:pt idx="182">
                  <c:v>0.16122548595344879</c:v>
                </c:pt>
                <c:pt idx="183">
                  <c:v>0.16028867295739885</c:v>
                </c:pt>
                <c:pt idx="184">
                  <c:v>0.15936747207166754</c:v>
                </c:pt>
                <c:pt idx="185">
                  <c:v>0.15846162311840761</c:v>
                </c:pt>
                <c:pt idx="186">
                  <c:v>0.15757087025566943</c:v>
                </c:pt>
                <c:pt idx="187">
                  <c:v>0.15669496190514268</c:v>
                </c:pt>
                <c:pt idx="188">
                  <c:v>0.15583365068110236</c:v>
                </c:pt>
                <c:pt idx="189">
                  <c:v>0.15498669332053858</c:v>
                </c:pt>
                <c:pt idx="190">
                  <c:v>0.15415385061445128</c:v>
                </c:pt>
                <c:pt idx="191">
                  <c:v>0.15333488734028938</c:v>
                </c:pt>
                <c:pt idx="192">
                  <c:v>0.15252957219551619</c:v>
                </c:pt>
                <c:pt idx="193">
                  <c:v>0.15173767773228189</c:v>
                </c:pt>
                <c:pt idx="194">
                  <c:v>0.15095898029318458</c:v>
                </c:pt>
                <c:pt idx="195">
                  <c:v>0.15019325994810206</c:v>
                </c:pt>
                <c:pt idx="196">
                  <c:v>0.14944030043207621</c:v>
                </c:pt>
                <c:pt idx="197">
                  <c:v>0.14869988908423251</c:v>
                </c:pt>
                <c:pt idx="198">
                  <c:v>0.14797181678771759</c:v>
                </c:pt>
                <c:pt idx="199">
                  <c:v>0.14725587791063754</c:v>
                </c:pt>
                <c:pt idx="200">
                  <c:v>0.14655187024798075</c:v>
                </c:pt>
                <c:pt idx="201">
                  <c:v>0.14585959496450837</c:v>
                </c:pt>
                <c:pt idx="202">
                  <c:v>0.14517885653859672</c:v>
                </c:pt>
                <c:pt idx="203">
                  <c:v>0.14450946270701528</c:v>
                </c:pt>
                <c:pt idx="204">
                  <c:v>0.14385122441062534</c:v>
                </c:pt>
                <c:pt idx="205">
                  <c:v>1.8335283625853671</c:v>
                </c:pt>
                <c:pt idx="206">
                  <c:v>6.8662531705129943</c:v>
                </c:pt>
                <c:pt idx="207">
                  <c:v>15.186313324352723</c:v>
                </c:pt>
                <c:pt idx="208">
                  <c:v>26.738924953368034</c:v>
                </c:pt>
                <c:pt idx="209">
                  <c:v>41.470217167154544</c:v>
                </c:pt>
                <c:pt idx="210">
                  <c:v>59.327216840695499</c:v>
                </c:pt>
                <c:pt idx="211">
                  <c:v>80.257833652986733</c:v>
                </c:pt>
                <c:pt idx="212">
                  <c:v>104.21084537499594</c:v>
                </c:pt>
                <c:pt idx="213">
                  <c:v>131.1358834027838</c:v>
                </c:pt>
                <c:pt idx="214">
                  <c:v>160.98341853175162</c:v>
                </c:pt>
                <c:pt idx="215">
                  <c:v>193.70474696792616</c:v>
                </c:pt>
                <c:pt idx="216">
                  <c:v>229.25197657239855</c:v>
                </c:pt>
                <c:pt idx="217">
                  <c:v>267.57801333496042</c:v>
                </c:pt>
                <c:pt idx="218">
                  <c:v>308.63654807321996</c:v>
                </c:pt>
                <c:pt idx="219">
                  <c:v>352.38204335332074</c:v>
                </c:pt>
                <c:pt idx="220">
                  <c:v>398.76972062866253</c:v>
                </c:pt>
                <c:pt idx="221">
                  <c:v>447.75554759294084</c:v>
                </c:pt>
                <c:pt idx="222">
                  <c:v>499.29622574395813</c:v>
                </c:pt>
                <c:pt idx="223">
                  <c:v>553.34917815468066</c:v>
                </c:pt>
                <c:pt idx="224">
                  <c:v>609.87253744810471</c:v>
                </c:pt>
                <c:pt idx="225">
                  <c:v>668.82513397249193</c:v>
                </c:pt>
                <c:pt idx="226">
                  <c:v>730.16648417371221</c:v>
                </c:pt>
                <c:pt idx="227">
                  <c:v>793.8567791613184</c:v>
                </c:pt>
                <c:pt idx="228">
                  <c:v>859.85687346519956</c:v>
                </c:pt>
                <c:pt idx="229">
                  <c:v>928.12827397958938</c:v>
                </c:pt>
                <c:pt idx="230">
                  <c:v>998.63312909133242</c:v>
                </c:pt>
                <c:pt idx="231">
                  <c:v>1071.3342179893252</c:v>
                </c:pt>
                <c:pt idx="232">
                  <c:v>1146.1949401521185</c:v>
                </c:pt>
                <c:pt idx="233">
                  <c:v>1223.1793050107067</c:v>
                </c:pt>
                <c:pt idx="234">
                  <c:v>1302.2519217835993</c:v>
                </c:pt>
                <c:pt idx="235">
                  <c:v>1383.3779894812687</c:v>
                </c:pt>
                <c:pt idx="236">
                  <c:v>1466.5232870772111</c:v>
                </c:pt>
                <c:pt idx="237">
                  <c:v>1551.6541638427705</c:v>
                </c:pt>
                <c:pt idx="238">
                  <c:v>1638.7375298430563</c:v>
                </c:pt>
                <c:pt idx="239">
                  <c:v>1727.7408465912465</c:v>
                </c:pt>
                <c:pt idx="240">
                  <c:v>1818.6321178586281</c:v>
                </c:pt>
                <c:pt idx="241">
                  <c:v>1909.6895562309548</c:v>
                </c:pt>
                <c:pt idx="242">
                  <c:v>1999.2295105598328</c:v>
                </c:pt>
                <c:pt idx="243">
                  <c:v>2087.2772699140451</c:v>
                </c:pt>
                <c:pt idx="244">
                  <c:v>2173.8577019167542</c:v>
                </c:pt>
                <c:pt idx="245">
                  <c:v>2258.9952597689557</c:v>
                </c:pt>
                <c:pt idx="246">
                  <c:v>2342.7139891558686</c:v>
                </c:pt>
                <c:pt idx="247">
                  <c:v>2425.0375350382451</c:v>
                </c:pt>
                <c:pt idx="248">
                  <c:v>2505.9891483304932</c:v>
                </c:pt>
                <c:pt idx="249">
                  <c:v>2585.5916924675098</c:v>
                </c:pt>
                <c:pt idx="250">
                  <c:v>2663.8676498620812</c:v>
                </c:pt>
                <c:pt idx="251">
                  <c:v>2740.8391282546609</c:v>
                </c:pt>
                <c:pt idx="252">
                  <c:v>2816.5278669573336</c:v>
                </c:pt>
                <c:pt idx="253">
                  <c:v>2890.9552429937248</c:v>
                </c:pt>
                <c:pt idx="254">
                  <c:v>2964.1422771365833</c:v>
                </c:pt>
                <c:pt idx="255">
                  <c:v>3036.1096398447489</c:v>
                </c:pt>
                <c:pt idx="256">
                  <c:v>3106.8776571011767</c:v>
                </c:pt>
                <c:pt idx="257">
                  <c:v>3176.4663161536755</c:v>
                </c:pt>
                <c:pt idx="258">
                  <c:v>3244.8952711599736</c:v>
                </c:pt>
                <c:pt idx="259">
                  <c:v>3312.1838487387045</c:v>
                </c:pt>
                <c:pt idx="260">
                  <c:v>3378.3510534278898</c:v>
                </c:pt>
                <c:pt idx="261">
                  <c:v>3443.415573052459</c:v>
                </c:pt>
                <c:pt idx="262">
                  <c:v>3507.3957840023077</c:v>
                </c:pt>
                <c:pt idx="263">
                  <c:v>3570.3097564224072</c:v>
                </c:pt>
                <c:pt idx="264">
                  <c:v>3632.1752593164138</c:v>
                </c:pt>
                <c:pt idx="265">
                  <c:v>3693.0097655652289</c:v>
                </c:pt>
                <c:pt idx="266">
                  <c:v>3752.8304568619251</c:v>
                </c:pt>
                <c:pt idx="267">
                  <c:v>3811.6542285644223</c:v>
                </c:pt>
                <c:pt idx="268">
                  <c:v>3869.4976944673099</c:v>
                </c:pt>
                <c:pt idx="269">
                  <c:v>3926.3771914941294</c:v>
                </c:pt>
                <c:pt idx="270">
                  <c:v>3982.3087843114699</c:v>
                </c:pt>
                <c:pt idx="271">
                  <c:v>4037.3082698661619</c:v>
                </c:pt>
                <c:pt idx="272">
                  <c:v>4091.3911818468664</c:v>
                </c:pt>
                <c:pt idx="273">
                  <c:v>4144.5727950713026</c:v>
                </c:pt>
                <c:pt idx="274">
                  <c:v>4196.8681298003685</c:v>
                </c:pt>
                <c:pt idx="275">
                  <c:v>4248.2919559803604</c:v>
                </c:pt>
                <c:pt idx="276">
                  <c:v>4298.858797414503</c:v>
                </c:pt>
                <c:pt idx="277">
                  <c:v>4346.89261145811</c:v>
                </c:pt>
                <c:pt idx="278">
                  <c:v>4390.754729389816</c:v>
                </c:pt>
                <c:pt idx="279">
                  <c:v>4430.5146730674414</c:v>
                </c:pt>
                <c:pt idx="280">
                  <c:v>4466.2408057580087</c:v>
                </c:pt>
                <c:pt idx="281">
                  <c:v>4498.0003514458112</c:v>
                </c:pt>
                <c:pt idx="282">
                  <c:v>4525.85941381872</c:v>
                </c:pt>
                <c:pt idx="283">
                  <c:v>4549.8829949380397</c:v>
                </c:pt>
                <c:pt idx="284">
                  <c:v>4570.1350135972871</c:v>
                </c:pt>
                <c:pt idx="285">
                  <c:v>4586.6783233749766</c:v>
                </c:pt>
                <c:pt idx="286">
                  <c:v>4599.5747303865674</c:v>
                </c:pt>
                <c:pt idx="287">
                  <c:v>4608.8850107405779</c:v>
                </c:pt>
                <c:pt idx="288">
                  <c:v>4614.6689277037631</c:v>
                </c:pt>
                <c:pt idx="289">
                  <c:v>4616.9852485803031</c:v>
                </c:pt>
                <c:pt idx="290">
                  <c:v>4615.8917613095873</c:v>
                </c:pt>
                <c:pt idx="291">
                  <c:v>4611.4452907874993</c:v>
                </c:pt>
                <c:pt idx="292">
                  <c:v>4603.7017149156454</c:v>
                </c:pt>
                <c:pt idx="293">
                  <c:v>4592.71598038314</c:v>
                </c:pt>
                <c:pt idx="294">
                  <c:v>4578.5421181853826</c:v>
                </c:pt>
                <c:pt idx="295">
                  <c:v>4561.2332588842155</c:v>
                </c:pt>
                <c:pt idx="296">
                  <c:v>4540.8416476137627</c:v>
                </c:pt>
                <c:pt idx="297">
                  <c:v>4517.4186588361918</c:v>
                </c:pt>
                <c:pt idx="298">
                  <c:v>4491.0148108515959</c:v>
                </c:pt>
                <c:pt idx="299">
                  <c:v>4461.6797800660206</c:v>
                </c:pt>
                <c:pt idx="300">
                  <c:v>4429.462415021756</c:v>
                </c:pt>
                <c:pt idx="301">
                  <c:v>4394.4107501937815</c:v>
                </c:pt>
                <c:pt idx="302">
                  <c:v>4356.5720195563172</c:v>
                </c:pt>
                <c:pt idx="303">
                  <c:v>4315.9926699232528</c:v>
                </c:pt>
                <c:pt idx="304">
                  <c:v>4272.7183740662949</c:v>
                </c:pt>
                <c:pt idx="305">
                  <c:v>4226.7940436144809</c:v>
                </c:pt>
                <c:pt idx="306">
                  <c:v>4178.2638417387006</c:v>
                </c:pt>
                <c:pt idx="307">
                  <c:v>4127.1711956248773</c:v>
                </c:pt>
                <c:pt idx="308">
                  <c:v>4073.5588087392225</c:v>
                </c:pt>
                <c:pt idx="309">
                  <c:v>4017.4686728891425</c:v>
                </c:pt>
                <c:pt idx="310">
                  <c:v>3958.9420800831181</c:v>
                </c:pt>
                <c:pt idx="311">
                  <c:v>3898.019634192935</c:v>
                </c:pt>
                <c:pt idx="312">
                  <c:v>3834.7412624215826</c:v>
                </c:pt>
                <c:pt idx="313">
                  <c:v>3770.8365509868704</c:v>
                </c:pt>
                <c:pt idx="314">
                  <c:v>3707.996819872677</c:v>
                </c:pt>
                <c:pt idx="315">
                  <c:v>3646.2043210435659</c:v>
                </c:pt>
                <c:pt idx="316">
                  <c:v>3585.4416022374176</c:v>
                </c:pt>
                <c:pt idx="317">
                  <c:v>3525.6915020363285</c:v>
                </c:pt>
                <c:pt idx="318">
                  <c:v>3466.937145019655</c:v>
                </c:pt>
                <c:pt idx="319">
                  <c:v>3409.1619369978316</c:v>
                </c:pt>
                <c:pt idx="320">
                  <c:v>3352.3495603256188</c:v>
                </c:pt>
                <c:pt idx="321">
                  <c:v>3296.4839692934534</c:v>
                </c:pt>
                <c:pt idx="322">
                  <c:v>3241.5493855956088</c:v>
                </c:pt>
                <c:pt idx="323">
                  <c:v>3187.5302938738737</c:v>
                </c:pt>
                <c:pt idx="324">
                  <c:v>3134.4114373354982</c:v>
                </c:pt>
                <c:pt idx="325">
                  <c:v>3082.1778134441647</c:v>
                </c:pt>
                <c:pt idx="326">
                  <c:v>3030.8146696827744</c:v>
                </c:pt>
                <c:pt idx="327">
                  <c:v>2980.3074993868408</c:v>
                </c:pt>
                <c:pt idx="328">
                  <c:v>2930.6420376473293</c:v>
                </c:pt>
                <c:pt idx="329">
                  <c:v>2881.8042572817658</c:v>
                </c:pt>
                <c:pt idx="330">
                  <c:v>2833.7803648724957</c:v>
                </c:pt>
                <c:pt idx="331">
                  <c:v>2786.5567968709629</c:v>
                </c:pt>
                <c:pt idx="332">
                  <c:v>2740.1202157669086</c:v>
                </c:pt>
                <c:pt idx="333">
                  <c:v>2694.4575063214179</c:v>
                </c:pt>
                <c:pt idx="334">
                  <c:v>2649.5557718627356</c:v>
                </c:pt>
                <c:pt idx="335">
                  <c:v>2605.4023306438166</c:v>
                </c:pt>
                <c:pt idx="336">
                  <c:v>2561.9847122605788</c:v>
                </c:pt>
                <c:pt idx="337">
                  <c:v>2519.2906541298462</c:v>
                </c:pt>
                <c:pt idx="338">
                  <c:v>2477.3080980259829</c:v>
                </c:pt>
                <c:pt idx="339">
                  <c:v>2436.025186675251</c:v>
                </c:pt>
                <c:pt idx="340">
                  <c:v>2395.4302604069208</c:v>
                </c:pt>
                <c:pt idx="341">
                  <c:v>2355.5118538601887</c:v>
                </c:pt>
                <c:pt idx="342">
                  <c:v>2316.258692745982</c:v>
                </c:pt>
                <c:pt idx="343">
                  <c:v>2277.6596906627169</c:v>
                </c:pt>
                <c:pt idx="344">
                  <c:v>2239.7039459651355</c:v>
                </c:pt>
                <c:pt idx="345">
                  <c:v>2202.3807386853123</c:v>
                </c:pt>
                <c:pt idx="346">
                  <c:v>2165.6795275049831</c:v>
                </c:pt>
                <c:pt idx="347">
                  <c:v>2129.5899467783206</c:v>
                </c:pt>
                <c:pt idx="348">
                  <c:v>2094.101803604332</c:v>
                </c:pt>
                <c:pt idx="349">
                  <c:v>2059.2050749480454</c:v>
                </c:pt>
                <c:pt idx="350">
                  <c:v>2024.8899048096687</c:v>
                </c:pt>
                <c:pt idx="351">
                  <c:v>1991.146601440927</c:v>
                </c:pt>
                <c:pt idx="352">
                  <c:v>1957.9656346077895</c:v>
                </c:pt>
                <c:pt idx="353">
                  <c:v>1925.3376328988152</c:v>
                </c:pt>
                <c:pt idx="354">
                  <c:v>1893.2533810783507</c:v>
                </c:pt>
                <c:pt idx="355">
                  <c:v>1861.7038174838433</c:v>
                </c:pt>
                <c:pt idx="356">
                  <c:v>1830.6800314665254</c:v>
                </c:pt>
                <c:pt idx="357">
                  <c:v>1800.1732608747473</c:v>
                </c:pt>
                <c:pt idx="358">
                  <c:v>1770.1748895792557</c:v>
                </c:pt>
                <c:pt idx="359">
                  <c:v>1740.6764450397113</c:v>
                </c:pt>
                <c:pt idx="360">
                  <c:v>1711.669595911761</c:v>
                </c:pt>
                <c:pt idx="361">
                  <c:v>1683.1461496939869</c:v>
                </c:pt>
                <c:pt idx="362">
                  <c:v>1655.0980504140725</c:v>
                </c:pt>
                <c:pt idx="363">
                  <c:v>1627.5173763535265</c:v>
                </c:pt>
                <c:pt idx="364">
                  <c:v>1600.3963378103263</c:v>
                </c:pt>
                <c:pt idx="365">
                  <c:v>1573.7272748988453</c:v>
                </c:pt>
                <c:pt idx="366">
                  <c:v>1547.5026553864461</c:v>
                </c:pt>
                <c:pt idx="367">
                  <c:v>1521.7150725661274</c:v>
                </c:pt>
                <c:pt idx="368">
                  <c:v>1496.357243164623</c:v>
                </c:pt>
                <c:pt idx="369">
                  <c:v>1471.4220052853609</c:v>
                </c:pt>
                <c:pt idx="370">
                  <c:v>1446.9023163857071</c:v>
                </c:pt>
                <c:pt idx="371">
                  <c:v>1422.7912512879157</c:v>
                </c:pt>
                <c:pt idx="372">
                  <c:v>1399.0820002232276</c:v>
                </c:pt>
                <c:pt idx="373">
                  <c:v>1375.7678669085656</c:v>
                </c:pt>
                <c:pt idx="374">
                  <c:v>1352.8422666552788</c:v>
                </c:pt>
                <c:pt idx="375">
                  <c:v>1330.29872450941</c:v>
                </c:pt>
                <c:pt idx="376">
                  <c:v>1308.1308734229501</c:v>
                </c:pt>
                <c:pt idx="377">
                  <c:v>1286.332452455573</c:v>
                </c:pt>
                <c:pt idx="378">
                  <c:v>1264.897305006336</c:v>
                </c:pt>
                <c:pt idx="379">
                  <c:v>1243.8193770748524</c:v>
                </c:pt>
                <c:pt idx="380">
                  <c:v>1223.0927155514371</c:v>
                </c:pt>
                <c:pt idx="381">
                  <c:v>1202.7114665357528</c:v>
                </c:pt>
                <c:pt idx="382">
                  <c:v>1182.6698736834715</c:v>
                </c:pt>
                <c:pt idx="383">
                  <c:v>1162.9622765804916</c:v>
                </c:pt>
                <c:pt idx="384">
                  <c:v>1143.5831091442483</c:v>
                </c:pt>
                <c:pt idx="385">
                  <c:v>1124.5268980516651</c:v>
                </c:pt>
                <c:pt idx="386">
                  <c:v>1105.7882611933069</c:v>
                </c:pt>
                <c:pt idx="387">
                  <c:v>1087.3619061532913</c:v>
                </c:pt>
                <c:pt idx="388">
                  <c:v>1069.2426287145347</c:v>
                </c:pt>
                <c:pt idx="389">
                  <c:v>1051.4253113889069</c:v>
                </c:pt>
                <c:pt idx="390">
                  <c:v>1033.9049219718825</c:v>
                </c:pt>
                <c:pt idx="391">
                  <c:v>1016.6765121212793</c:v>
                </c:pt>
                <c:pt idx="392">
                  <c:v>999.73521595967907</c:v>
                </c:pt>
                <c:pt idx="393">
                  <c:v>983.07624870014467</c:v>
                </c:pt>
                <c:pt idx="394">
                  <c:v>966.69490529483403</c:v>
                </c:pt>
                <c:pt idx="395">
                  <c:v>950.58655910613913</c:v>
                </c:pt>
                <c:pt idx="396">
                  <c:v>934.746660599969</c:v>
                </c:pt>
                <c:pt idx="397">
                  <c:v>919.17073606080953</c:v>
                </c:pt>
                <c:pt idx="398">
                  <c:v>903.85438632819648</c:v>
                </c:pt>
                <c:pt idx="399">
                  <c:v>888.79328555424706</c:v>
                </c:pt>
                <c:pt idx="400">
                  <c:v>873.98317998189566</c:v>
                </c:pt>
                <c:pt idx="401">
                  <c:v>859.41988674349022</c:v>
                </c:pt>
                <c:pt idx="402">
                  <c:v>845.09929267941232</c:v>
                </c:pt>
                <c:pt idx="403">
                  <c:v>831.01735317638304</c:v>
                </c:pt>
                <c:pt idx="404">
                  <c:v>817.17009102512861</c:v>
                </c:pt>
                <c:pt idx="405">
                  <c:v>803.55359529708585</c:v>
                </c:pt>
                <c:pt idx="406">
                  <c:v>790.16402023982346</c:v>
                </c:pt>
                <c:pt idx="407">
                  <c:v>776.99758419087436</c:v>
                </c:pt>
                <c:pt idx="408">
                  <c:v>764.05056850966798</c:v>
                </c:pt>
                <c:pt idx="409">
                  <c:v>751.319316527262</c:v>
                </c:pt>
                <c:pt idx="410">
                  <c:v>738.80023251357727</c:v>
                </c:pt>
                <c:pt idx="411">
                  <c:v>726.48978066184384</c:v>
                </c:pt>
                <c:pt idx="412">
                  <c:v>714.38448408997078</c:v>
                </c:pt>
                <c:pt idx="413">
                  <c:v>702.48092385855921</c:v>
                </c:pt>
                <c:pt idx="414">
                  <c:v>690.77573800527978</c:v>
                </c:pt>
                <c:pt idx="415">
                  <c:v>679.26562059534149</c:v>
                </c:pt>
                <c:pt idx="416">
                  <c:v>667.94732078778713</c:v>
                </c:pt>
                <c:pt idx="417">
                  <c:v>656.81764191734624</c:v>
                </c:pt>
                <c:pt idx="418">
                  <c:v>645.87344059159034</c:v>
                </c:pt>
                <c:pt idx="419">
                  <c:v>635.11162580313419</c:v>
                </c:pt>
                <c:pt idx="420">
                  <c:v>624.52915805663258</c:v>
                </c:pt>
                <c:pt idx="421">
                  <c:v>614.12304851032491</c:v>
                </c:pt>
                <c:pt idx="422">
                  <c:v>603.8903581318873</c:v>
                </c:pt>
                <c:pt idx="423">
                  <c:v>593.82819686835114</c:v>
                </c:pt>
                <c:pt idx="424">
                  <c:v>583.93372282985626</c:v>
                </c:pt>
                <c:pt idx="425">
                  <c:v>574.20414148700627</c:v>
                </c:pt>
                <c:pt idx="426">
                  <c:v>564.63670488160039</c:v>
                </c:pt>
                <c:pt idx="427">
                  <c:v>555.22871085051804</c:v>
                </c:pt>
                <c:pt idx="428">
                  <c:v>545.97750226253891</c:v>
                </c:pt>
                <c:pt idx="429">
                  <c:v>536.88046626787889</c:v>
                </c:pt>
                <c:pt idx="430">
                  <c:v>527.93503356023575</c:v>
                </c:pt>
                <c:pt idx="431">
                  <c:v>519.13867765113025</c:v>
                </c:pt>
                <c:pt idx="432">
                  <c:v>510.48891415634222</c:v>
                </c:pt>
                <c:pt idx="433">
                  <c:v>501.98330009423728</c:v>
                </c:pt>
                <c:pt idx="434">
                  <c:v>493.61943319578745</c:v>
                </c:pt>
                <c:pt idx="435">
                  <c:v>485.3949512260902</c:v>
                </c:pt>
                <c:pt idx="436">
                  <c:v>477.30753131719456</c:v>
                </c:pt>
                <c:pt idx="437">
                  <c:v>469.35488931204645</c:v>
                </c:pt>
                <c:pt idx="438">
                  <c:v>461.53477911936517</c:v>
                </c:pt>
                <c:pt idx="439">
                  <c:v>453.84499207927325</c:v>
                </c:pt>
                <c:pt idx="440">
                  <c:v>446.28335633949735</c:v>
                </c:pt>
                <c:pt idx="441">
                  <c:v>438.84773624196436</c:v>
                </c:pt>
                <c:pt idx="442">
                  <c:v>431.53603171962044</c:v>
                </c:pt>
                <c:pt idx="443">
                  <c:v>424.34617770330215</c:v>
                </c:pt>
                <c:pt idx="444">
                  <c:v>417.27614353849208</c:v>
                </c:pt>
                <c:pt idx="445">
                  <c:v>410.32393241179415</c:v>
                </c:pt>
                <c:pt idx="446">
                  <c:v>403.48758078696693</c:v>
                </c:pt>
                <c:pt idx="447">
                  <c:v>396.76515785035582</c:v>
                </c:pt>
                <c:pt idx="448">
                  <c:v>390.15476496556647</c:v>
                </c:pt>
                <c:pt idx="449">
                  <c:v>383.65453513722719</c:v>
                </c:pt>
                <c:pt idx="450">
                  <c:v>377.26263248368628</c:v>
                </c:pt>
                <c:pt idx="451">
                  <c:v>370.97725171849862</c:v>
                </c:pt>
                <c:pt idx="452">
                  <c:v>364.79661764055209</c:v>
                </c:pt>
                <c:pt idx="453">
                  <c:v>358.71898463269196</c:v>
                </c:pt>
                <c:pt idx="454">
                  <c:v>352.74263616870024</c:v>
                </c:pt>
                <c:pt idx="455">
                  <c:v>346.86588432849129</c:v>
                </c:pt>
                <c:pt idx="456">
                  <c:v>341.08706932138722</c:v>
                </c:pt>
                <c:pt idx="457">
                  <c:v>335.40455901733731</c:v>
                </c:pt>
                <c:pt idx="458">
                  <c:v>329.81674848595031</c:v>
                </c:pt>
                <c:pt idx="459">
                  <c:v>324.32205954320852</c:v>
                </c:pt>
                <c:pt idx="460">
                  <c:v>318.91894030573576</c:v>
                </c:pt>
                <c:pt idx="461">
                  <c:v>313.6058647524946</c:v>
                </c:pt>
                <c:pt idx="462">
                  <c:v>308.38133229378576</c:v>
                </c:pt>
                <c:pt idx="463">
                  <c:v>303.24386734743274</c:v>
                </c:pt>
                <c:pt idx="464">
                  <c:v>298.19201892202761</c:v>
                </c:pt>
                <c:pt idx="465">
                  <c:v>293.22436020712291</c:v>
                </c:pt>
                <c:pt idx="466">
                  <c:v>288.33948817025254</c:v>
                </c:pt>
                <c:pt idx="467">
                  <c:v>283.536023160669</c:v>
                </c:pt>
                <c:pt idx="468">
                  <c:v>278.81260851968352</c:v>
                </c:pt>
                <c:pt idx="469">
                  <c:v>274.16791019750093</c:v>
                </c:pt>
                <c:pt idx="470">
                  <c:v>269.60061637643906</c:v>
                </c:pt>
                <c:pt idx="471">
                  <c:v>265.1094371004279</c:v>
                </c:pt>
                <c:pt idx="472">
                  <c:v>260.69310391068331</c:v>
                </c:pt>
                <c:pt idx="473">
                  <c:v>256.35036948745113</c:v>
                </c:pt>
                <c:pt idx="474">
                  <c:v>252.08000729772334</c:v>
                </c:pt>
                <c:pt idx="475">
                  <c:v>247.88081124882365</c:v>
                </c:pt>
                <c:pt idx="476">
                  <c:v>243.75159534776728</c:v>
                </c:pt>
                <c:pt idx="477">
                  <c:v>239.6911933662962</c:v>
                </c:pt>
                <c:pt idx="478">
                  <c:v>235.69845851149825</c:v>
                </c:pt>
                <c:pt idx="479">
                  <c:v>231.77226310191401</c:v>
                </c:pt>
                <c:pt idx="480">
                  <c:v>227.91149824904221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AAD9-DB43-ABAC-1AFAF73A0EC8}"/>
            </c:ext>
          </c:extLst>
        </c:ser>
        <c:dLbls/>
        <c:axId val="212250624"/>
        <c:axId val="212252544"/>
      </c:scatterChart>
      <c:valAx>
        <c:axId val="212250624"/>
        <c:scaling>
          <c:orientation val="minMax"/>
          <c:max val="43"/>
          <c:min val="0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t in min 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2252544"/>
        <c:crosses val="autoZero"/>
        <c:crossBetween val="midCat"/>
      </c:valAx>
      <c:valAx>
        <c:axId val="21225254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u="none" strike="noStrike" baseline="0">
                    <a:solidFill>
                      <a:schemeClr val="tx1"/>
                    </a:solidFill>
                    <a:effectLst/>
                  </a:rPr>
                  <a:t>c</a:t>
                </a:r>
                <a:r>
                  <a:rPr lang="de-DE" sz="1000" b="0" i="0" u="none" strike="noStrike" baseline="-25000">
                    <a:solidFill>
                      <a:schemeClr val="tx1"/>
                    </a:solidFill>
                    <a:effectLst/>
                  </a:rPr>
                  <a:t>cab 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baseline="0">
                    <a:effectLst/>
                  </a:rPr>
                  <a:t>in µg/m</a:t>
                </a:r>
                <a:r>
                  <a:rPr lang="de-DE" sz="1000" b="0" i="0" baseline="30000">
                    <a:effectLst/>
                  </a:rPr>
                  <a:t>3</a:t>
                </a:r>
                <a:endParaRPr lang="de-DE" sz="1000">
                  <a:effectLst/>
                </a:endParaRP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2250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P3A!$D$39:$D$519</c:f>
              <c:numCache>
                <c:formatCode>0.00</c:formatCode>
                <c:ptCount val="481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</c:numCache>
            </c:numRef>
          </c:xVal>
          <c:yVal>
            <c:numRef>
              <c:f>P3A!$E$39:$E$519</c:f>
              <c:numCache>
                <c:formatCode>General</c:formatCode>
                <c:ptCount val="481"/>
                <c:pt idx="0">
                  <c:v>0.10000000000000002</c:v>
                </c:pt>
                <c:pt idx="1">
                  <c:v>0.10052146872128374</c:v>
                </c:pt>
                <c:pt idx="2">
                  <c:v>0.10103209723655089</c:v>
                </c:pt>
                <c:pt idx="3">
                  <c:v>0.10153211089022132</c:v>
                </c:pt>
                <c:pt idx="4">
                  <c:v>0.1020217303422922</c:v>
                </c:pt>
                <c:pt idx="5">
                  <c:v>0.1025011716657169</c:v>
                </c:pt>
                <c:pt idx="6">
                  <c:v>0.10297064644175985</c:v>
                </c:pt>
                <c:pt idx="7">
                  <c:v>0.10343036185336886</c:v>
                </c:pt>
                <c:pt idx="8">
                  <c:v>0.10388052077660677</c:v>
                </c:pt>
                <c:pt idx="9">
                  <c:v>0.10432132187018218</c:v>
                </c:pt>
                <c:pt idx="10">
                  <c:v>0.10475295966311909</c:v>
                </c:pt>
                <c:pt idx="11">
                  <c:v>0.10517562464060418</c:v>
                </c:pt>
                <c:pt idx="12">
                  <c:v>0.10558950332804935</c:v>
                </c:pt>
                <c:pt idx="13">
                  <c:v>0.10599477837340697</c:v>
                </c:pt>
                <c:pt idx="14">
                  <c:v>0.10639162862777381</c:v>
                </c:pt>
                <c:pt idx="15">
                  <c:v>0.10678022922431939</c:v>
                </c:pt>
                <c:pt idx="16">
                  <c:v>0.10716075165557377</c:v>
                </c:pt>
                <c:pt idx="17">
                  <c:v>0.10753336384910848</c:v>
                </c:pt>
                <c:pt idx="18">
                  <c:v>0.10789823024164431</c:v>
                </c:pt>
                <c:pt idx="19">
                  <c:v>0.10825551185161852</c:v>
                </c:pt>
                <c:pt idx="20">
                  <c:v>0.10860536635024362</c:v>
                </c:pt>
                <c:pt idx="21">
                  <c:v>0.10894794813108885</c:v>
                </c:pt>
                <c:pt idx="22">
                  <c:v>0.10928340837821533</c:v>
                </c:pt>
                <c:pt idx="23">
                  <c:v>0.10961189513289481</c:v>
                </c:pt>
                <c:pt idx="24">
                  <c:v>0.10993355335894138</c:v>
                </c:pt>
                <c:pt idx="25">
                  <c:v>0.11024852500668528</c:v>
                </c:pt>
                <c:pt idx="26">
                  <c:v>0.11055694907561651</c:v>
                </c:pt>
                <c:pt idx="27">
                  <c:v>0.11085896167572666</c:v>
                </c:pt>
                <c:pt idx="28">
                  <c:v>0.11115469608757514</c:v>
                </c:pt>
                <c:pt idx="29">
                  <c:v>0.11144428282110698</c:v>
                </c:pt>
                <c:pt idx="30">
                  <c:v>0.111727849673248</c:v>
                </c:pt>
                <c:pt idx="31">
                  <c:v>0.11200552178430251</c:v>
                </c:pt>
                <c:pt idx="32">
                  <c:v>0.11227742169317875</c:v>
                </c:pt>
                <c:pt idx="33">
                  <c:v>0.11254366939146632</c:v>
                </c:pt>
                <c:pt idx="34">
                  <c:v>0.11280438237638932</c:v>
                </c:pt>
                <c:pt idx="35">
                  <c:v>0.11305967570265897</c:v>
                </c:pt>
                <c:pt idx="36">
                  <c:v>0.11330966203324802</c:v>
                </c:pt>
                <c:pt idx="37">
                  <c:v>0.11355445168910988</c:v>
                </c:pt>
                <c:pt idx="38">
                  <c:v>0.11379415269786412</c:v>
                </c:pt>
                <c:pt idx="39">
                  <c:v>0.11402887084146995</c:v>
                </c:pt>
                <c:pt idx="40">
                  <c:v>0.11425870970290855</c:v>
                </c:pt>
                <c:pt idx="41">
                  <c:v>0.11448377071189519</c:v>
                </c:pt>
                <c:pt idx="42">
                  <c:v>0.11470415318964085</c:v>
                </c:pt>
                <c:pt idx="43">
                  <c:v>0.11491995439268356</c:v>
                </c:pt>
                <c:pt idx="44">
                  <c:v>0.11513126955580835</c:v>
                </c:pt>
                <c:pt idx="45">
                  <c:v>0.1153381919340753</c:v>
                </c:pt>
                <c:pt idx="46">
                  <c:v>0.11554081284397358</c:v>
                </c:pt>
                <c:pt idx="47">
                  <c:v>0.1157392217037202</c:v>
                </c:pt>
                <c:pt idx="48">
                  <c:v>0.11593350607272099</c:v>
                </c:pt>
                <c:pt idx="49">
                  <c:v>0.11612375169021129</c:v>
                </c:pt>
                <c:pt idx="50">
                  <c:v>0.11631004251309324</c:v>
                </c:pt>
                <c:pt idx="51">
                  <c:v>0.11649246075298678</c:v>
                </c:pt>
                <c:pt idx="52">
                  <c:v>0.11667108691251014</c:v>
                </c:pt>
                <c:pt idx="53">
                  <c:v>0.11684599982080644</c:v>
                </c:pt>
                <c:pt idx="54">
                  <c:v>0.11701727666833152</c:v>
                </c:pt>
                <c:pt idx="55">
                  <c:v>0.11718499304091864</c:v>
                </c:pt>
                <c:pt idx="56">
                  <c:v>0.1173492229531353</c:v>
                </c:pt>
                <c:pt idx="57">
                  <c:v>0.11751003888094629</c:v>
                </c:pt>
                <c:pt idx="58">
                  <c:v>0.11766751179369793</c:v>
                </c:pt>
                <c:pt idx="59">
                  <c:v>0.11782171118543751</c:v>
                </c:pt>
                <c:pt idx="60">
                  <c:v>0.11797270510558144</c:v>
                </c:pt>
                <c:pt idx="61">
                  <c:v>0.11812056018894611</c:v>
                </c:pt>
                <c:pt idx="62">
                  <c:v>0.11826534168515423</c:v>
                </c:pt>
                <c:pt idx="63">
                  <c:v>0.11840711348743012</c:v>
                </c:pt>
                <c:pt idx="64">
                  <c:v>0.11854593816079632</c:v>
                </c:pt>
                <c:pt idx="65">
                  <c:v>0.11868187696968387</c:v>
                </c:pt>
                <c:pt idx="66">
                  <c:v>0.11881498990496894</c:v>
                </c:pt>
                <c:pt idx="67">
                  <c:v>0.11894533571044724</c:v>
                </c:pt>
                <c:pt idx="68">
                  <c:v>0.11907297190875812</c:v>
                </c:pt>
                <c:pt idx="69">
                  <c:v>0.11919795482676972</c:v>
                </c:pt>
                <c:pt idx="70">
                  <c:v>0.11932033962043656</c:v>
                </c:pt>
                <c:pt idx="71">
                  <c:v>0.11944018029914023</c:v>
                </c:pt>
                <c:pt idx="72">
                  <c:v>0.11955752974952419</c:v>
                </c:pt>
                <c:pt idx="73">
                  <c:v>0.11967243975883299</c:v>
                </c:pt>
                <c:pt idx="74">
                  <c:v>0.11978496103776655</c:v>
                </c:pt>
                <c:pt idx="75">
                  <c:v>0.11989514324285903</c:v>
                </c:pt>
                <c:pt idx="76">
                  <c:v>0.12000303499839279</c:v>
                </c:pt>
                <c:pt idx="77">
                  <c:v>0.12010868391785652</c:v>
                </c:pt>
                <c:pt idx="78">
                  <c:v>0.12021213662495761</c:v>
                </c:pt>
                <c:pt idx="79">
                  <c:v>0.12031343877419745</c:v>
                </c:pt>
                <c:pt idx="80">
                  <c:v>0.12041263507101919</c:v>
                </c:pt>
                <c:pt idx="81">
                  <c:v>0.12050976929153655</c:v>
                </c:pt>
                <c:pt idx="82">
                  <c:v>0.12060488430185264</c:v>
                </c:pt>
                <c:pt idx="83">
                  <c:v>0.12069802207697701</c:v>
                </c:pt>
                <c:pt idx="84">
                  <c:v>0.12078922371934966</c:v>
                </c:pt>
                <c:pt idx="85">
                  <c:v>0.12087852947697982</c:v>
                </c:pt>
                <c:pt idx="86">
                  <c:v>0.12096597876120772</c:v>
                </c:pt>
                <c:pt idx="87">
                  <c:v>0.1210516101640971</c:v>
                </c:pt>
                <c:pt idx="88">
                  <c:v>0.12113546147546628</c:v>
                </c:pt>
                <c:pt idx="89">
                  <c:v>0.12121756969956503</c:v>
                </c:pt>
                <c:pt idx="90">
                  <c:v>0.12129797107140484</c:v>
                </c:pt>
                <c:pt idx="91">
                  <c:v>0.12137670107274975</c:v>
                </c:pt>
                <c:pt idx="92">
                  <c:v>0.12145379444777477</c:v>
                </c:pt>
                <c:pt idx="93">
                  <c:v>0.12152928521839865</c:v>
                </c:pt>
                <c:pt idx="94">
                  <c:v>0.1216032066992981</c:v>
                </c:pt>
                <c:pt idx="95">
                  <c:v>0.12167559151260986</c:v>
                </c:pt>
                <c:pt idx="96">
                  <c:v>0.121746471602327</c:v>
                </c:pt>
                <c:pt idx="97">
                  <c:v>0.12181587824839613</c:v>
                </c:pt>
                <c:pt idx="98">
                  <c:v>0.12188384208052146</c:v>
                </c:pt>
                <c:pt idx="99">
                  <c:v>0.12195039309168203</c:v>
                </c:pt>
                <c:pt idx="100">
                  <c:v>0.12201556065136765</c:v>
                </c:pt>
                <c:pt idx="101">
                  <c:v>0.12207937351854009</c:v>
                </c:pt>
                <c:pt idx="102">
                  <c:v>0.12214185985432446</c:v>
                </c:pt>
                <c:pt idx="103">
                  <c:v>0.12220304723443716</c:v>
                </c:pt>
                <c:pt idx="104">
                  <c:v>0.12226296266135506</c:v>
                </c:pt>
                <c:pt idx="105">
                  <c:v>0.12232163257623194</c:v>
                </c:pt>
                <c:pt idx="106">
                  <c:v>0.12237908287056729</c:v>
                </c:pt>
                <c:pt idx="107">
                  <c:v>0.12243533889763236</c:v>
                </c:pt>
                <c:pt idx="108">
                  <c:v>0.12249042548365872</c:v>
                </c:pt>
                <c:pt idx="109">
                  <c:v>0.12254436693879442</c:v>
                </c:pt>
                <c:pt idx="110">
                  <c:v>0.12259718706783203</c:v>
                </c:pt>
                <c:pt idx="111">
                  <c:v>0.12264890918071407</c:v>
                </c:pt>
                <c:pt idx="112">
                  <c:v>0.1226995561028198</c:v>
                </c:pt>
                <c:pt idx="113">
                  <c:v>0.12274915018503826</c:v>
                </c:pt>
                <c:pt idx="114">
                  <c:v>0.12279771331363189</c:v>
                </c:pt>
                <c:pt idx="115">
                  <c:v>0.12284526691989506</c:v>
                </c:pt>
                <c:pt idx="116">
                  <c:v>0.12289183198961198</c:v>
                </c:pt>
                <c:pt idx="117">
                  <c:v>0.12293742907231776</c:v>
                </c:pt>
                <c:pt idx="118">
                  <c:v>0.12298207829036722</c:v>
                </c:pt>
                <c:pt idx="119">
                  <c:v>0.12302579934781495</c:v>
                </c:pt>
                <c:pt idx="120">
                  <c:v>0.12306861153911086</c:v>
                </c:pt>
                <c:pt idx="121">
                  <c:v>0.12309270667899186</c:v>
                </c:pt>
                <c:pt idx="122">
                  <c:v>0.12308077117019879</c:v>
                </c:pt>
                <c:pt idx="123">
                  <c:v>0.1230335540119307</c:v>
                </c:pt>
                <c:pt idx="124">
                  <c:v>0.12295178863331439</c:v>
                </c:pt>
                <c:pt idx="125">
                  <c:v>0.12283619321707259</c:v>
                </c:pt>
                <c:pt idx="126">
                  <c:v>0.12268747101646375</c:v>
                </c:pt>
                <c:pt idx="127">
                  <c:v>0.12250631066563319</c:v>
                </c:pt>
                <c:pt idx="128">
                  <c:v>0.12229338648351294</c:v>
                </c:pt>
                <c:pt idx="129">
                  <c:v>0.12204935877140388</c:v>
                </c:pt>
                <c:pt idx="130">
                  <c:v>0.12177487410437211</c:v>
                </c:pt>
                <c:pt idx="131">
                  <c:v>0.12147056561658755</c:v>
                </c:pt>
                <c:pt idx="132">
                  <c:v>0.12113705328073117</c:v>
                </c:pt>
                <c:pt idx="133">
                  <c:v>0.1207749441815938</c:v>
                </c:pt>
                <c:pt idx="134">
                  <c:v>0.12038483278398739</c:v>
                </c:pt>
                <c:pt idx="135">
                  <c:v>0.11996730119508728</c:v>
                </c:pt>
                <c:pt idx="136">
                  <c:v>0.11952291942132047</c:v>
                </c:pt>
                <c:pt idx="137">
                  <c:v>0.11905224561991425</c:v>
                </c:pt>
                <c:pt idx="138">
                  <c:v>0.11855582634521508</c:v>
                </c:pt>
                <c:pt idx="139">
                  <c:v>0.11803419678988761</c:v>
                </c:pt>
                <c:pt idx="140">
                  <c:v>0.11748788102109947</c:v>
                </c:pt>
                <c:pt idx="141">
                  <c:v>0.1169173922117962</c:v>
                </c:pt>
                <c:pt idx="142">
                  <c:v>0.11632323286716842</c:v>
                </c:pt>
                <c:pt idx="143">
                  <c:v>0.11570589504641161</c:v>
                </c:pt>
                <c:pt idx="144">
                  <c:v>0.11506586057987554</c:v>
                </c:pt>
                <c:pt idx="145">
                  <c:v>0.11442142836032324</c:v>
                </c:pt>
                <c:pt idx="146">
                  <c:v>0.11379039249176677</c:v>
                </c:pt>
                <c:pt idx="147">
                  <c:v>0.11317247449306483</c:v>
                </c:pt>
                <c:pt idx="148">
                  <c:v>0.11256740167209627</c:v>
                </c:pt>
                <c:pt idx="149">
                  <c:v>0.1119749070054189</c:v>
                </c:pt>
                <c:pt idx="150">
                  <c:v>0.11139472902042992</c:v>
                </c:pt>
                <c:pt idx="151">
                  <c:v>0.11082661167997604</c:v>
                </c:pt>
                <c:pt idx="152">
                  <c:v>0.11027030426936214</c:v>
                </c:pt>
                <c:pt idx="153">
                  <c:v>0.10972556128570903</c:v>
                </c:pt>
                <c:pt idx="154">
                  <c:v>0.1091921423296109</c:v>
                </c:pt>
                <c:pt idx="155">
                  <c:v>0.10866981199904532</c:v>
                </c:pt>
                <c:pt idx="156">
                  <c:v>0.10815833978548837</c:v>
                </c:pt>
                <c:pt idx="157">
                  <c:v>0.10765749997218943</c:v>
                </c:pt>
                <c:pt idx="158">
                  <c:v>0.10716707153456057</c:v>
                </c:pt>
                <c:pt idx="159">
                  <c:v>0.10668683804263657</c:v>
                </c:pt>
                <c:pt idx="160">
                  <c:v>0.10621658756556283</c:v>
                </c:pt>
                <c:pt idx="161">
                  <c:v>0.10575611257806847</c:v>
                </c:pt>
                <c:pt idx="162">
                  <c:v>0.1053052098688838</c:v>
                </c:pt>
                <c:pt idx="163">
                  <c:v>0.10486368045106156</c:v>
                </c:pt>
                <c:pt idx="164">
                  <c:v>0.1044313294741625</c:v>
                </c:pt>
                <c:pt idx="165">
                  <c:v>0.10400796613826616</c:v>
                </c:pt>
                <c:pt idx="166">
                  <c:v>0.10359340360976954</c:v>
                </c:pt>
                <c:pt idx="167">
                  <c:v>0.10318745893893576</c:v>
                </c:pt>
                <c:pt idx="168">
                  <c:v>0.10278995297915706</c:v>
                </c:pt>
                <c:pt idx="169">
                  <c:v>0.1024007103078959</c:v>
                </c:pt>
                <c:pt idx="170">
                  <c:v>0.1020195591492695</c:v>
                </c:pt>
                <c:pt idx="171">
                  <c:v>0.10164633129824398</c:v>
                </c:pt>
                <c:pt idx="172">
                  <c:v>0.10128086204640402</c:v>
                </c:pt>
                <c:pt idx="173">
                  <c:v>0.10092299010926574</c:v>
                </c:pt>
                <c:pt idx="174">
                  <c:v>0.10057255755510058</c:v>
                </c:pt>
                <c:pt idx="175">
                  <c:v>0.10022940973523878</c:v>
                </c:pt>
                <c:pt idx="176">
                  <c:v>9.9893395215821718E-2</c:v>
                </c:pt>
                <c:pt idx="177">
                  <c:v>9.956436571097288E-2</c:v>
                </c:pt>
                <c:pt idx="178">
                  <c:v>9.9242176017358186E-2</c:v>
                </c:pt>
                <c:pt idx="179">
                  <c:v>9.8926683950106592E-2</c:v>
                </c:pt>
                <c:pt idx="180">
                  <c:v>9.8617750280062796E-2</c:v>
                </c:pt>
                <c:pt idx="181">
                  <c:v>9.8315238672344193E-2</c:v>
                </c:pt>
                <c:pt idx="182">
                  <c:v>9.8019015626175376E-2</c:v>
                </c:pt>
                <c:pt idx="183">
                  <c:v>9.7728950415973057E-2</c:v>
                </c:pt>
                <c:pt idx="184">
                  <c:v>9.7444915033655918E-2</c:v>
                </c:pt>
                <c:pt idx="185">
                  <c:v>9.716678413215353E-2</c:v>
                </c:pt>
                <c:pt idx="186">
                  <c:v>9.6894434970089774E-2</c:v>
                </c:pt>
                <c:pt idx="187">
                  <c:v>9.6627747357616103E-2</c:v>
                </c:pt>
                <c:pt idx="188">
                  <c:v>9.636660360337071E-2</c:v>
                </c:pt>
                <c:pt idx="189">
                  <c:v>9.6110888462540511E-2</c:v>
                </c:pt>
                <c:pt idx="190">
                  <c:v>9.5860489086002629E-2</c:v>
                </c:pt>
                <c:pt idx="191">
                  <c:v>9.5615294970523193E-2</c:v>
                </c:pt>
                <c:pt idx="192">
                  <c:v>9.5375197909991383E-2</c:v>
                </c:pt>
                <c:pt idx="193">
                  <c:v>9.5140091947667219E-2</c:v>
                </c:pt>
                <c:pt idx="194">
                  <c:v>9.4909873329421982E-2</c:v>
                </c:pt>
                <c:pt idx="195">
                  <c:v>9.4684440457950783E-2</c:v>
                </c:pt>
                <c:pt idx="196">
                  <c:v>9.4463693847936708E-2</c:v>
                </c:pt>
                <c:pt idx="197">
                  <c:v>9.4247536082147323E-2</c:v>
                </c:pt>
                <c:pt idx="198">
                  <c:v>9.4035871768443566E-2</c:v>
                </c:pt>
                <c:pt idx="199">
                  <c:v>9.3828607497682487E-2</c:v>
                </c:pt>
                <c:pt idx="200">
                  <c:v>9.3625651802495005E-2</c:v>
                </c:pt>
                <c:pt idx="201">
                  <c:v>9.3426915116920722E-2</c:v>
                </c:pt>
                <c:pt idx="202">
                  <c:v>9.3232309736881638E-2</c:v>
                </c:pt>
                <c:pt idx="203">
                  <c:v>9.3041749781477751E-2</c:v>
                </c:pt>
                <c:pt idx="204">
                  <c:v>9.2855151155087037E-2</c:v>
                </c:pt>
                <c:pt idx="205">
                  <c:v>0.68690838561788548</c:v>
                </c:pt>
                <c:pt idx="206">
                  <c:v>2.4529379681051222</c:v>
                </c:pt>
                <c:pt idx="207">
                  <c:v>5.3665810470380553</c:v>
                </c:pt>
                <c:pt idx="208">
                  <c:v>9.4039812217919838</c:v>
                </c:pt>
                <c:pt idx="209">
                  <c:v>14.541778014672902</c:v>
                </c:pt>
                <c:pt idx="210">
                  <c:v>20.757096561755727</c:v>
                </c:pt>
                <c:pt idx="211">
                  <c:v>28.027537518025689</c:v>
                </c:pt>
                <c:pt idx="212">
                  <c:v>36.331167172366179</c:v>
                </c:pt>
                <c:pt idx="213">
                  <c:v>45.646507768042333</c:v>
                </c:pt>
                <c:pt idx="214">
                  <c:v>55.952528024392571</c:v>
                </c:pt>
                <c:pt idx="215">
                  <c:v>67.228633855559991</c:v>
                </c:pt>
                <c:pt idx="216">
                  <c:v>79.454659282155774</c:v>
                </c:pt>
                <c:pt idx="217">
                  <c:v>92.610857531855871</c:v>
                </c:pt>
                <c:pt idx="218">
                  <c:v>106.67789232499175</c:v>
                </c:pt>
                <c:pt idx="219">
                  <c:v>121.63682934129446</c:v>
                </c:pt>
                <c:pt idx="220">
                  <c:v>137.46912786403405</c:v>
                </c:pt>
                <c:pt idx="221">
                  <c:v>154.15663259784702</c:v>
                </c:pt>
                <c:pt idx="222">
                  <c:v>171.68156565666709</c:v>
                </c:pt>
                <c:pt idx="223">
                  <c:v>190.02651871819873</c:v>
                </c:pt>
                <c:pt idx="224">
                  <c:v>209.1744453414866</c:v>
                </c:pt>
                <c:pt idx="225">
                  <c:v>229.10865344418747</c:v>
                </c:pt>
                <c:pt idx="226">
                  <c:v>249.81279793622008</c:v>
                </c:pt>
                <c:pt idx="227">
                  <c:v>271.2708735065479</c:v>
                </c:pt>
                <c:pt idx="228">
                  <c:v>293.46720755990759</c:v>
                </c:pt>
                <c:pt idx="229">
                  <c:v>316.38645330036906</c:v>
                </c:pt>
                <c:pt idx="230">
                  <c:v>340.01358295867175</c:v>
                </c:pt>
                <c:pt idx="231">
                  <c:v>364.33388116035184</c:v>
                </c:pt>
                <c:pt idx="232">
                  <c:v>389.33293843172811</c:v>
                </c:pt>
                <c:pt idx="233">
                  <c:v>414.99664484088959</c:v>
                </c:pt>
                <c:pt idx="234">
                  <c:v>441.31118377086938</c:v>
                </c:pt>
                <c:pt idx="235">
                  <c:v>468.26302582226185</c:v>
                </c:pt>
                <c:pt idx="236">
                  <c:v>495.83892284258985</c:v>
                </c:pt>
                <c:pt idx="237">
                  <c:v>524.0259020797929</c:v>
                </c:pt>
                <c:pt idx="238">
                  <c:v>552.81126045724579</c:v>
                </c:pt>
                <c:pt idx="239">
                  <c:v>582.18255896779078</c:v>
                </c:pt>
                <c:pt idx="240">
                  <c:v>612.12761718430647</c:v>
                </c:pt>
                <c:pt idx="241">
                  <c:v>642.04027193027855</c:v>
                </c:pt>
                <c:pt idx="242">
                  <c:v>671.33110732886746</c:v>
                </c:pt>
                <c:pt idx="243">
                  <c:v>700.01304965840154</c:v>
                </c:pt>
                <c:pt idx="244">
                  <c:v>728.0987564878609</c:v>
                </c:pt>
                <c:pt idx="245">
                  <c:v>755.6006222627633</c:v>
                </c:pt>
                <c:pt idx="246">
                  <c:v>782.53078377493171</c:v>
                </c:pt>
                <c:pt idx="247">
                  <c:v>808.90112551855646</c:v>
                </c:pt>
                <c:pt idx="248">
                  <c:v>834.72328493491727</c:v>
                </c:pt>
                <c:pt idx="249">
                  <c:v>860.00865754807853</c:v>
                </c:pt>
                <c:pt idx="250">
                  <c:v>884.7684019938248</c:v>
                </c:pt>
                <c:pt idx="251">
                  <c:v>909.01344494405419</c:v>
                </c:pt>
                <c:pt idx="252">
                  <c:v>932.75448592880741</c:v>
                </c:pt>
                <c:pt idx="253">
                  <c:v>956.00200205805368</c:v>
                </c:pt>
                <c:pt idx="254">
                  <c:v>978.76625264532356</c:v>
                </c:pt>
                <c:pt idx="255">
                  <c:v>1001.0572837352253</c:v>
                </c:pt>
                <c:pt idx="256">
                  <c:v>1022.8849325368433</c:v>
                </c:pt>
                <c:pt idx="257">
                  <c:v>1044.2588317649788</c:v>
                </c:pt>
                <c:pt idx="258">
                  <c:v>1065.1884138911407</c:v>
                </c:pt>
                <c:pt idx="259">
                  <c:v>1085.6829153061713</c:v>
                </c:pt>
                <c:pt idx="260">
                  <c:v>1105.7513803963404</c:v>
                </c:pt>
                <c:pt idx="261">
                  <c:v>1125.4026655347022</c:v>
                </c:pt>
                <c:pt idx="262">
                  <c:v>1144.6454429894854</c:v>
                </c:pt>
                <c:pt idx="263">
                  <c:v>1163.4882047512317</c:v>
                </c:pt>
                <c:pt idx="264">
                  <c:v>1181.9392662803816</c:v>
                </c:pt>
                <c:pt idx="265">
                  <c:v>1200.0067701769503</c:v>
                </c:pt>
                <c:pt idx="266">
                  <c:v>1217.6986897739239</c:v>
                </c:pt>
                <c:pt idx="267">
                  <c:v>1235.0228326559527</c:v>
                </c:pt>
                <c:pt idx="268">
                  <c:v>1251.9868441049023</c:v>
                </c:pt>
                <c:pt idx="269">
                  <c:v>1268.5982104737757</c:v>
                </c:pt>
                <c:pt idx="270">
                  <c:v>1284.864262490501</c:v>
                </c:pt>
                <c:pt idx="271">
                  <c:v>1300.7921784930402</c:v>
                </c:pt>
                <c:pt idx="272">
                  <c:v>1316.3889875972452</c:v>
                </c:pt>
                <c:pt idx="273">
                  <c:v>1331.6615727988647</c:v>
                </c:pt>
                <c:pt idx="274">
                  <c:v>1346.6166740110632</c:v>
                </c:pt>
                <c:pt idx="275">
                  <c:v>1361.2608910387994</c:v>
                </c:pt>
                <c:pt idx="276">
                  <c:v>1375.6006864913707</c:v>
                </c:pt>
                <c:pt idx="277">
                  <c:v>1389.0481526803089</c:v>
                </c:pt>
                <c:pt idx="278">
                  <c:v>1401.0317497247372</c:v>
                </c:pt>
                <c:pt idx="279">
                  <c:v>1411.5819082956807</c:v>
                </c:pt>
                <c:pt idx="280">
                  <c:v>1420.7284264763812</c:v>
                </c:pt>
                <c:pt idx="281">
                  <c:v>1428.5004829124262</c:v>
                </c:pt>
                <c:pt idx="282">
                  <c:v>1434.92664968852</c:v>
                </c:pt>
                <c:pt idx="283">
                  <c:v>1440.0349049375641</c:v>
                </c:pt>
                <c:pt idx="284">
                  <c:v>1443.8526451876394</c:v>
                </c:pt>
                <c:pt idx="285">
                  <c:v>1446.4066974523023</c:v>
                </c:pt>
                <c:pt idx="286">
                  <c:v>1447.7233310695669</c:v>
                </c:pt>
                <c:pt idx="287">
                  <c:v>1447.8282692947678</c:v>
                </c:pt>
                <c:pt idx="288">
                  <c:v>1446.7467006524382</c:v>
                </c:pt>
                <c:pt idx="289">
                  <c:v>1444.5032900522062</c:v>
                </c:pt>
                <c:pt idx="290">
                  <c:v>1441.1221896736135</c:v>
                </c:pt>
                <c:pt idx="291">
                  <c:v>1436.6270496246666</c:v>
                </c:pt>
                <c:pt idx="292">
                  <c:v>1431.0410283788169</c:v>
                </c:pt>
                <c:pt idx="293">
                  <c:v>1424.3868029949788</c:v>
                </c:pt>
                <c:pt idx="294">
                  <c:v>1416.6865791250921</c:v>
                </c:pt>
                <c:pt idx="295">
                  <c:v>1407.9621008136603</c:v>
                </c:pt>
                <c:pt idx="296">
                  <c:v>1398.2346600935637</c:v>
                </c:pt>
                <c:pt idx="297">
                  <c:v>1387.5251063824041</c:v>
                </c:pt>
                <c:pt idx="298">
                  <c:v>1375.853855683521</c:v>
                </c:pt>
                <c:pt idx="299">
                  <c:v>1363.2408995957333</c:v>
                </c:pt>
                <c:pt idx="300">
                  <c:v>1349.70581413579</c:v>
                </c:pt>
                <c:pt idx="301">
                  <c:v>1335.267768377427</c:v>
                </c:pt>
                <c:pt idx="302">
                  <c:v>1319.9455329108246</c:v>
                </c:pt>
                <c:pt idx="303">
                  <c:v>1303.757488126221</c:v>
                </c:pt>
                <c:pt idx="304">
                  <c:v>1286.7216323253297</c:v>
                </c:pt>
                <c:pt idx="305">
                  <c:v>1268.8555896641235</c:v>
                </c:pt>
                <c:pt idx="306">
                  <c:v>1250.1766179305207</c:v>
                </c:pt>
                <c:pt idx="307">
                  <c:v>1230.7016161603831</c:v>
                </c:pt>
                <c:pt idx="308">
                  <c:v>1210.4471320951945</c:v>
                </c:pt>
                <c:pt idx="309">
                  <c:v>1189.429369484709</c:v>
                </c:pt>
                <c:pt idx="310">
                  <c:v>1167.6641952377965</c:v>
                </c:pt>
                <c:pt idx="311">
                  <c:v>1145.1671464246358</c:v>
                </c:pt>
                <c:pt idx="312">
                  <c:v>1121.9534371333432</c:v>
                </c:pt>
                <c:pt idx="313">
                  <c:v>1098.632201138184</c:v>
                </c:pt>
                <c:pt idx="314">
                  <c:v>1075.7957631614497</c:v>
                </c:pt>
                <c:pt idx="315">
                  <c:v>1053.4340453016637</c:v>
                </c:pt>
                <c:pt idx="316">
                  <c:v>1031.5371791551081</c:v>
                </c:pt>
                <c:pt idx="317">
                  <c:v>1010.0955014608185</c:v>
                </c:pt>
                <c:pt idx="318">
                  <c:v>989.09954983610999</c:v>
                </c:pt>
                <c:pt idx="319">
                  <c:v>968.54005860075301</c:v>
                </c:pt>
                <c:pt idx="320">
                  <c:v>948.40795468795432</c:v>
                </c:pt>
                <c:pt idx="321">
                  <c:v>928.69435364034166</c:v>
                </c:pt>
                <c:pt idx="322">
                  <c:v>909.3905556891807</c:v>
                </c:pt>
                <c:pt idx="323">
                  <c:v>890.48804191509942</c:v>
                </c:pt>
                <c:pt idx="324">
                  <c:v>871.97847048862036</c:v>
                </c:pt>
                <c:pt idx="325">
                  <c:v>853.85367298884535</c:v>
                </c:pt>
                <c:pt idx="326">
                  <c:v>836.1056507986666</c:v>
                </c:pt>
                <c:pt idx="327">
                  <c:v>818.72657157491335</c:v>
                </c:pt>
                <c:pt idx="328">
                  <c:v>801.70876579187632</c:v>
                </c:pt>
                <c:pt idx="329">
                  <c:v>785.04472335668504</c:v>
                </c:pt>
                <c:pt idx="330">
                  <c:v>768.7270902950454</c:v>
                </c:pt>
                <c:pt idx="331">
                  <c:v>752.74866550587092</c:v>
                </c:pt>
                <c:pt idx="332">
                  <c:v>737.10239758338003</c:v>
                </c:pt>
                <c:pt idx="333">
                  <c:v>721.78138170525506</c:v>
                </c:pt>
                <c:pt idx="334">
                  <c:v>706.77885658548928</c:v>
                </c:pt>
                <c:pt idx="335">
                  <c:v>692.08820149057749</c:v>
                </c:pt>
                <c:pt idx="336">
                  <c:v>677.70293331773325</c:v>
                </c:pt>
                <c:pt idx="337">
                  <c:v>663.61670373384527</c:v>
                </c:pt>
                <c:pt idx="338">
                  <c:v>649.82329637390626</c:v>
                </c:pt>
                <c:pt idx="339">
                  <c:v>636.31662409768319</c:v>
                </c:pt>
                <c:pt idx="340">
                  <c:v>623.09072630341234</c:v>
                </c:pt>
                <c:pt idx="341">
                  <c:v>610.13976629733952</c:v>
                </c:pt>
                <c:pt idx="342">
                  <c:v>597.45802871794012</c:v>
                </c:pt>
                <c:pt idx="343">
                  <c:v>585.03991701368545</c:v>
                </c:pt>
                <c:pt idx="344">
                  <c:v>572.87995097323915</c:v>
                </c:pt>
                <c:pt idx="345">
                  <c:v>560.97276430699685</c:v>
                </c:pt>
                <c:pt idx="346">
                  <c:v>549.31310227890015</c:v>
                </c:pt>
                <c:pt idx="347">
                  <c:v>537.89581938747949</c:v>
                </c:pt>
                <c:pt idx="348">
                  <c:v>526.71587709510379</c:v>
                </c:pt>
                <c:pt idx="349">
                  <c:v>515.7683416044332</c:v>
                </c:pt>
                <c:pt idx="350">
                  <c:v>505.04838168109592</c:v>
                </c:pt>
                <c:pt idx="351">
                  <c:v>494.55126652162579</c:v>
                </c:pt>
                <c:pt idx="352">
                  <c:v>484.27236366572066</c:v>
                </c:pt>
                <c:pt idx="353">
                  <c:v>474.2071369519017</c:v>
                </c:pt>
                <c:pt idx="354">
                  <c:v>464.35114451566858</c:v>
                </c:pt>
                <c:pt idx="355">
                  <c:v>454.70003682926983</c:v>
                </c:pt>
                <c:pt idx="356">
                  <c:v>445.24955478222142</c:v>
                </c:pt>
                <c:pt idx="357">
                  <c:v>435.99552780172792</c:v>
                </c:pt>
                <c:pt idx="358">
                  <c:v>426.93387201217485</c:v>
                </c:pt>
                <c:pt idx="359">
                  <c:v>418.0605884328827</c:v>
                </c:pt>
                <c:pt idx="360">
                  <c:v>409.37176121332453</c:v>
                </c:pt>
                <c:pt idx="361">
                  <c:v>400.86355590503001</c:v>
                </c:pt>
                <c:pt idx="362">
                  <c:v>392.53221776941314</c:v>
                </c:pt>
                <c:pt idx="363">
                  <c:v>384.37407012077631</c:v>
                </c:pt>
                <c:pt idx="364">
                  <c:v>376.3855127037591</c:v>
                </c:pt>
                <c:pt idx="365">
                  <c:v>368.5630201045177</c:v>
                </c:pt>
                <c:pt idx="366">
                  <c:v>360.9031401949315</c:v>
                </c:pt>
                <c:pt idx="367">
                  <c:v>353.40249260915141</c:v>
                </c:pt>
                <c:pt idx="368">
                  <c:v>346.05776725181772</c:v>
                </c:pt>
                <c:pt idx="369">
                  <c:v>338.86572283728862</c:v>
                </c:pt>
                <c:pt idx="370">
                  <c:v>331.82318545923533</c:v>
                </c:pt>
                <c:pt idx="371">
                  <c:v>324.92704718997163</c:v>
                </c:pt>
                <c:pt idx="372">
                  <c:v>318.17426470890098</c:v>
                </c:pt>
                <c:pt idx="373">
                  <c:v>311.56185795947499</c:v>
                </c:pt>
                <c:pt idx="374">
                  <c:v>305.08690883407053</c:v>
                </c:pt>
                <c:pt idx="375">
                  <c:v>298.746559886206</c:v>
                </c:pt>
                <c:pt idx="376">
                  <c:v>292.53801306952727</c:v>
                </c:pt>
                <c:pt idx="377">
                  <c:v>286.45852850300736</c:v>
                </c:pt>
                <c:pt idx="378">
                  <c:v>280.50542326181596</c:v>
                </c:pt>
                <c:pt idx="379">
                  <c:v>274.67607019332252</c:v>
                </c:pt>
                <c:pt idx="380">
                  <c:v>268.96789675771367</c:v>
                </c:pt>
                <c:pt idx="381">
                  <c:v>263.37838389271008</c:v>
                </c:pt>
                <c:pt idx="382">
                  <c:v>257.90506490188528</c:v>
                </c:pt>
                <c:pt idx="383">
                  <c:v>252.54552436609222</c:v>
                </c:pt>
                <c:pt idx="384">
                  <c:v>247.29739707751975</c:v>
                </c:pt>
                <c:pt idx="385">
                  <c:v>242.15836699590798</c:v>
                </c:pt>
                <c:pt idx="386">
                  <c:v>237.12616622646075</c:v>
                </c:pt>
                <c:pt idx="387">
                  <c:v>232.1985740190062</c:v>
                </c:pt>
                <c:pt idx="388">
                  <c:v>227.37341578796156</c:v>
                </c:pt>
                <c:pt idx="389">
                  <c:v>222.64856215267179</c:v>
                </c:pt>
                <c:pt idx="390">
                  <c:v>218.02192799769654</c:v>
                </c:pt>
                <c:pt idx="391">
                  <c:v>213.49147155263225</c:v>
                </c:pt>
                <c:pt idx="392">
                  <c:v>209.05519349106291</c:v>
                </c:pt>
                <c:pt idx="393">
                  <c:v>204.71113604824106</c:v>
                </c:pt>
                <c:pt idx="394">
                  <c:v>200.45738215711097</c:v>
                </c:pt>
                <c:pt idx="395">
                  <c:v>196.29205460229147</c:v>
                </c:pt>
                <c:pt idx="396">
                  <c:v>192.2133151916461</c:v>
                </c:pt>
                <c:pt idx="397">
                  <c:v>188.21936394507412</c:v>
                </c:pt>
                <c:pt idx="398">
                  <c:v>184.30843830016516</c:v>
                </c:pt>
                <c:pt idx="399">
                  <c:v>180.47881233436644</c:v>
                </c:pt>
                <c:pt idx="400">
                  <c:v>176.7287960033191</c:v>
                </c:pt>
                <c:pt idx="401">
                  <c:v>173.0567343950288</c:v>
                </c:pt>
                <c:pt idx="402">
                  <c:v>169.46100699953931</c:v>
                </c:pt>
                <c:pt idx="403">
                  <c:v>165.94002699378902</c:v>
                </c:pt>
                <c:pt idx="404">
                  <c:v>162.49224054133305</c:v>
                </c:pt>
                <c:pt idx="405">
                  <c:v>159.11612610662303</c:v>
                </c:pt>
                <c:pt idx="406">
                  <c:v>155.81019378354139</c:v>
                </c:pt>
                <c:pt idx="407">
                  <c:v>152.57298463789377</c:v>
                </c:pt>
                <c:pt idx="408">
                  <c:v>149.40307006357003</c:v>
                </c:pt>
                <c:pt idx="409">
                  <c:v>146.29905115208877</c:v>
                </c:pt>
                <c:pt idx="410">
                  <c:v>143.25955807524826</c:v>
                </c:pt>
                <c:pt idx="411">
                  <c:v>140.28324948060987</c:v>
                </c:pt>
                <c:pt idx="412">
                  <c:v>137.36881189954897</c:v>
                </c:pt>
                <c:pt idx="413">
                  <c:v>134.51495916761084</c:v>
                </c:pt>
                <c:pt idx="414">
                  <c:v>131.7204318569157</c:v>
                </c:pt>
                <c:pt idx="415">
                  <c:v>128.98399672036342</c:v>
                </c:pt>
                <c:pt idx="416">
                  <c:v>126.30444614739199</c:v>
                </c:pt>
                <c:pt idx="417">
                  <c:v>123.68059763104887</c:v>
                </c:pt>
                <c:pt idx="418">
                  <c:v>121.11129324614177</c:v>
                </c:pt>
                <c:pt idx="419">
                  <c:v>118.59539913823684</c:v>
                </c:pt>
                <c:pt idx="420">
                  <c:v>116.13180502327957</c:v>
                </c:pt>
                <c:pt idx="421">
                  <c:v>113.71942369761801</c:v>
                </c:pt>
                <c:pt idx="422">
                  <c:v>111.35719055821076</c:v>
                </c:pt>
                <c:pt idx="423">
                  <c:v>109.04406313280937</c:v>
                </c:pt>
                <c:pt idx="424">
                  <c:v>106.77902061990714</c:v>
                </c:pt>
                <c:pt idx="425">
                  <c:v>104.56106343825113</c:v>
                </c:pt>
                <c:pt idx="426">
                  <c:v>102.38921278571905</c:v>
                </c:pt>
                <c:pt idx="427">
                  <c:v>100.26251020736632</c:v>
                </c:pt>
                <c:pt idx="428">
                  <c:v>98.18001717245194</c:v>
                </c:pt>
                <c:pt idx="429">
                  <c:v>96.140814660257675</c:v>
                </c:pt>
                <c:pt idx="430">
                  <c:v>94.144002754516904</c:v>
                </c:pt>
                <c:pt idx="431">
                  <c:v>92.188700246274237</c:v>
                </c:pt>
                <c:pt idx="432">
                  <c:v>90.27404424500115</c:v>
                </c:pt>
                <c:pt idx="433">
                  <c:v>88.3991897977956</c:v>
                </c:pt>
                <c:pt idx="434">
                  <c:v>86.563309516497426</c:v>
                </c:pt>
                <c:pt idx="435">
                  <c:v>84.765593212555473</c:v>
                </c:pt>
                <c:pt idx="436">
                  <c:v>83.005247539484969</c:v>
                </c:pt>
                <c:pt idx="437">
                  <c:v>81.28149564275742</c:v>
                </c:pt>
                <c:pt idx="438">
                  <c:v>79.593576816968408</c:v>
                </c:pt>
                <c:pt idx="439">
                  <c:v>77.940746170132471</c:v>
                </c:pt>
                <c:pt idx="440">
                  <c:v>76.322274294956159</c:v>
                </c:pt>
                <c:pt idx="441">
                  <c:v>74.7374469469449</c:v>
                </c:pt>
                <c:pt idx="442">
                  <c:v>73.185564729201218</c:v>
                </c:pt>
                <c:pt idx="443">
                  <c:v>71.665942783775293</c:v>
                </c:pt>
                <c:pt idx="444">
                  <c:v>70.17791048943181</c:v>
                </c:pt>
                <c:pt idx="445">
                  <c:v>68.720811165699303</c:v>
                </c:pt>
                <c:pt idx="446">
                  <c:v>67.294001783071948</c:v>
                </c:pt>
                <c:pt idx="447">
                  <c:v>65.896852679235664</c:v>
                </c:pt>
                <c:pt idx="448">
                  <c:v>64.52874728119285</c:v>
                </c:pt>
                <c:pt idx="449">
                  <c:v>63.189081833164053</c:v>
                </c:pt>
                <c:pt idx="450">
                  <c:v>61.877265130145673</c:v>
                </c:pt>
                <c:pt idx="451">
                  <c:v>60.592718257006474</c:v>
                </c:pt>
                <c:pt idx="452">
                  <c:v>59.334874333007726</c:v>
                </c:pt>
                <c:pt idx="453">
                  <c:v>58.103178261634341</c:v>
                </c:pt>
                <c:pt idx="454">
                  <c:v>56.897086485626247</c:v>
                </c:pt>
                <c:pt idx="455">
                  <c:v>55.716066747102268</c:v>
                </c:pt>
                <c:pt idx="456">
                  <c:v>54.559597852670635</c:v>
                </c:pt>
                <c:pt idx="457">
                  <c:v>53.427169443421967</c:v>
                </c:pt>
                <c:pt idx="458">
                  <c:v>52.318281769704022</c:v>
                </c:pt>
                <c:pt idx="459">
                  <c:v>51.232445470578149</c:v>
                </c:pt>
                <c:pt idx="460">
                  <c:v>50.169181357860381</c:v>
                </c:pt>
                <c:pt idx="461">
                  <c:v>49.128020204651889</c:v>
                </c:pt>
                <c:pt idx="462">
                  <c:v>48.108502538265526</c:v>
                </c:pt>
                <c:pt idx="463">
                  <c:v>47.110178437456732</c:v>
                </c:pt>
                <c:pt idx="464">
                  <c:v>46.132607333869778</c:v>
                </c:pt>
                <c:pt idx="465">
                  <c:v>45.17535781761152</c:v>
                </c:pt>
                <c:pt idx="466">
                  <c:v>44.238007446866654</c:v>
                </c:pt>
                <c:pt idx="467">
                  <c:v>43.320142561470917</c:v>
                </c:pt>
                <c:pt idx="468">
                  <c:v>42.421358100359463</c:v>
                </c:pt>
                <c:pt idx="469">
                  <c:v>41.541257422810261</c:v>
                </c:pt>
                <c:pt idx="470">
                  <c:v>40.679452133403402</c:v>
                </c:pt>
                <c:pt idx="471">
                  <c:v>39.835561910619042</c:v>
                </c:pt>
                <c:pt idx="472">
                  <c:v>39.009214338998575</c:v>
                </c:pt>
                <c:pt idx="473">
                  <c:v>38.20004474479471</c:v>
                </c:pt>
                <c:pt idx="474">
                  <c:v>37.407696035038015</c:v>
                </c:pt>
                <c:pt idx="475">
                  <c:v>36.631818539948966</c:v>
                </c:pt>
                <c:pt idx="476">
                  <c:v>35.87206985862597</c:v>
                </c:pt>
                <c:pt idx="477">
                  <c:v>35.128114707940995</c:v>
                </c:pt>
                <c:pt idx="478">
                  <c:v>34.399624774576566</c:v>
                </c:pt>
                <c:pt idx="479">
                  <c:v>33.686278570138477</c:v>
                </c:pt>
                <c:pt idx="480">
                  <c:v>32.987761289280357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701F-494A-B7B5-B15B3997B573}"/>
            </c:ext>
          </c:extLst>
        </c:ser>
        <c:dLbls/>
        <c:axId val="226892800"/>
        <c:axId val="226919552"/>
      </c:scatterChart>
      <c:valAx>
        <c:axId val="226892800"/>
        <c:scaling>
          <c:orientation val="minMax"/>
          <c:max val="43"/>
          <c:min val="0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t in min 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6919552"/>
        <c:crosses val="autoZero"/>
        <c:crossBetween val="midCat"/>
      </c:valAx>
      <c:valAx>
        <c:axId val="22691955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u="none" strike="noStrike" baseline="0">
                    <a:solidFill>
                      <a:schemeClr val="tx1"/>
                    </a:solidFill>
                    <a:effectLst/>
                  </a:rPr>
                  <a:t>c</a:t>
                </a:r>
                <a:r>
                  <a:rPr lang="de-DE" sz="1000" b="0" i="0" u="none" strike="noStrike" baseline="-25000">
                    <a:solidFill>
                      <a:schemeClr val="tx1"/>
                    </a:solidFill>
                    <a:effectLst/>
                  </a:rPr>
                  <a:t>cab 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baseline="0">
                    <a:effectLst/>
                  </a:rPr>
                  <a:t>in µg/m</a:t>
                </a:r>
                <a:r>
                  <a:rPr lang="de-DE" sz="1000" b="0" i="0" baseline="30000">
                    <a:effectLst/>
                  </a:rPr>
                  <a:t>3</a:t>
                </a:r>
                <a:endParaRPr lang="de-DE" sz="1000">
                  <a:effectLst/>
                </a:endParaRP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6892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P3B!$D$39:$D$519</c:f>
              <c:numCache>
                <c:formatCode>0.00</c:formatCode>
                <c:ptCount val="481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</c:numCache>
            </c:numRef>
          </c:xVal>
          <c:yVal>
            <c:numRef>
              <c:f>P3B!$E$39:$E$519</c:f>
              <c:numCache>
                <c:formatCode>General</c:formatCode>
                <c:ptCount val="481"/>
                <c:pt idx="0">
                  <c:v>0.10000000000000002</c:v>
                </c:pt>
                <c:pt idx="1">
                  <c:v>0.10010549102841197</c:v>
                </c:pt>
                <c:pt idx="2">
                  <c:v>0.10020835604160866</c:v>
                </c:pt>
                <c:pt idx="3">
                  <c:v>0.10030866040966008</c:v>
                </c:pt>
                <c:pt idx="4">
                  <c:v>0.1004064678753623</c:v>
                </c:pt>
                <c:pt idx="5">
                  <c:v>0.10050184059474564</c:v>
                </c:pt>
                <c:pt idx="6">
                  <c:v>0.10059483917657444</c:v>
                </c:pt>
                <c:pt idx="7">
                  <c:v>0.10068552272086348</c:v>
                </c:pt>
                <c:pt idx="8">
                  <c:v>0.10077394885643576</c:v>
                </c:pt>
                <c:pt idx="9">
                  <c:v>0.10086017377754521</c:v>
                </c:pt>
                <c:pt idx="10">
                  <c:v>0.10094425227958777</c:v>
                </c:pt>
                <c:pt idx="11">
                  <c:v>0.10102623779392356</c:v>
                </c:pt>
                <c:pt idx="12">
                  <c:v>0.10110618242183216</c:v>
                </c:pt>
                <c:pt idx="13">
                  <c:v>0.10118413696762263</c:v>
                </c:pt>
                <c:pt idx="14">
                  <c:v>0.10126015097091931</c:v>
                </c:pt>
                <c:pt idx="15">
                  <c:v>0.10133427273814404</c:v>
                </c:pt>
                <c:pt idx="16">
                  <c:v>0.10140654937321446</c:v>
                </c:pt>
                <c:pt idx="17">
                  <c:v>0.1014770268074783</c:v>
                </c:pt>
                <c:pt idx="18">
                  <c:v>0.10154574982890255</c:v>
                </c:pt>
                <c:pt idx="19">
                  <c:v>0.10161276211053578</c:v>
                </c:pt>
                <c:pt idx="20">
                  <c:v>0.10167810623826222</c:v>
                </c:pt>
                <c:pt idx="21">
                  <c:v>0.10174182373786471</c:v>
                </c:pt>
                <c:pt idx="22">
                  <c:v>0.10180395510141418</c:v>
                </c:pt>
                <c:pt idx="23">
                  <c:v>0.10186453981300204</c:v>
                </c:pt>
                <c:pt idx="24">
                  <c:v>0.10192361637383208</c:v>
                </c:pt>
                <c:pt idx="25">
                  <c:v>0.10198122232668777</c:v>
                </c:pt>
                <c:pt idx="26">
                  <c:v>0.10203739427979044</c:v>
                </c:pt>
                <c:pt idx="27">
                  <c:v>0.10209216793006358</c:v>
                </c:pt>
                <c:pt idx="28">
                  <c:v>0.10214557808581799</c:v>
                </c:pt>
                <c:pt idx="29">
                  <c:v>0.10219765868887233</c:v>
                </c:pt>
                <c:pt idx="30">
                  <c:v>0.1022484428361228</c:v>
                </c:pt>
                <c:pt idx="31">
                  <c:v>0.1022979628005761</c:v>
                </c:pt>
                <c:pt idx="32">
                  <c:v>0.10234625005185868</c:v>
                </c:pt>
                <c:pt idx="33">
                  <c:v>0.10239333527621558</c:v>
                </c:pt>
                <c:pt idx="34">
                  <c:v>0.10243924839601119</c:v>
                </c:pt>
                <c:pt idx="35">
                  <c:v>0.10248401858874488</c:v>
                </c:pt>
                <c:pt idx="36">
                  <c:v>0.10252767430559299</c:v>
                </c:pt>
                <c:pt idx="37">
                  <c:v>0.10257024328948948</c:v>
                </c:pt>
                <c:pt idx="38">
                  <c:v>0.1026117525927563</c:v>
                </c:pt>
                <c:pt idx="39">
                  <c:v>0.10265222859429508</c:v>
                </c:pt>
                <c:pt idx="40">
                  <c:v>0.1026916970163506</c:v>
                </c:pt>
                <c:pt idx="41">
                  <c:v>0.10273018294085727</c:v>
                </c:pt>
                <c:pt idx="42">
                  <c:v>0.10276771082537846</c:v>
                </c:pt>
                <c:pt idx="43">
                  <c:v>0.10280430451864916</c:v>
                </c:pt>
                <c:pt idx="44">
                  <c:v>0.10283998727573164</c:v>
                </c:pt>
                <c:pt idx="45">
                  <c:v>0.10287478177279398</c:v>
                </c:pt>
                <c:pt idx="46">
                  <c:v>0.1029087101215206</c:v>
                </c:pt>
                <c:pt idx="47">
                  <c:v>0.10294179388316407</c:v>
                </c:pt>
                <c:pt idx="48">
                  <c:v>0.10297405408224719</c:v>
                </c:pt>
                <c:pt idx="49">
                  <c:v>0.10300551121992389</c:v>
                </c:pt>
                <c:pt idx="50">
                  <c:v>0.10303618528700766</c:v>
                </c:pt>
                <c:pt idx="51">
                  <c:v>0.10306609577667553</c:v>
                </c:pt>
                <c:pt idx="52">
                  <c:v>0.10309526169685586</c:v>
                </c:pt>
                <c:pt idx="53">
                  <c:v>0.1031237015823078</c:v>
                </c:pt>
                <c:pt idx="54">
                  <c:v>0.10315143350639999</c:v>
                </c:pt>
                <c:pt idx="55">
                  <c:v>0.10317847509259603</c:v>
                </c:pt>
                <c:pt idx="56">
                  <c:v>0.10320484352565419</c:v>
                </c:pt>
                <c:pt idx="57">
                  <c:v>0.10323055556254809</c:v>
                </c:pt>
                <c:pt idx="58">
                  <c:v>0.10325562754311572</c:v>
                </c:pt>
                <c:pt idx="59">
                  <c:v>0.10328007540044332</c:v>
                </c:pt>
                <c:pt idx="60">
                  <c:v>0.10330391467099069</c:v>
                </c:pt>
                <c:pt idx="61">
                  <c:v>0.1033271605044646</c:v>
                </c:pt>
                <c:pt idx="62">
                  <c:v>0.10334982767344625</c:v>
                </c:pt>
                <c:pt idx="63">
                  <c:v>0.1033719305827792</c:v>
                </c:pt>
                <c:pt idx="64">
                  <c:v>0.10339348327872354</c:v>
                </c:pt>
                <c:pt idx="65">
                  <c:v>0.10341449945788223</c:v>
                </c:pt>
                <c:pt idx="66">
                  <c:v>0.10343499247590512</c:v>
                </c:pt>
                <c:pt idx="67">
                  <c:v>0.10345497535597656</c:v>
                </c:pt>
                <c:pt idx="68">
                  <c:v>0.10347446079709129</c:v>
                </c:pt>
                <c:pt idx="69">
                  <c:v>0.10349346118212484</c:v>
                </c:pt>
                <c:pt idx="70">
                  <c:v>0.10351198858570256</c:v>
                </c:pt>
                <c:pt idx="71">
                  <c:v>0.10353005478187309</c:v>
                </c:pt>
                <c:pt idx="72">
                  <c:v>0.10354767125159069</c:v>
                </c:pt>
                <c:pt idx="73">
                  <c:v>0.10356484919001122</c:v>
                </c:pt>
                <c:pt idx="74">
                  <c:v>0.1035815995136067</c:v>
                </c:pt>
                <c:pt idx="75">
                  <c:v>0.10359793286710259</c:v>
                </c:pt>
                <c:pt idx="76">
                  <c:v>0.1036138596302425</c:v>
                </c:pt>
                <c:pt idx="77">
                  <c:v>0.10362938992438436</c:v>
                </c:pt>
                <c:pt idx="78">
                  <c:v>0.10364453361893261</c:v>
                </c:pt>
                <c:pt idx="79">
                  <c:v>0.10365930033761005</c:v>
                </c:pt>
                <c:pt idx="80">
                  <c:v>0.10367369946457368</c:v>
                </c:pt>
                <c:pt idx="81">
                  <c:v>0.10368774015037825</c:v>
                </c:pt>
                <c:pt idx="82">
                  <c:v>0.10370143131779144</c:v>
                </c:pt>
                <c:pt idx="83">
                  <c:v>0.10371478166746417</c:v>
                </c:pt>
                <c:pt idx="84">
                  <c:v>0.10372779968345984</c:v>
                </c:pt>
                <c:pt idx="85">
                  <c:v>0.10374049363864586</c:v>
                </c:pt>
                <c:pt idx="86">
                  <c:v>0.10375287159995106</c:v>
                </c:pt>
                <c:pt idx="87">
                  <c:v>0.10376494143349212</c:v>
                </c:pt>
                <c:pt idx="88">
                  <c:v>0.10377671080957247</c:v>
                </c:pt>
                <c:pt idx="89">
                  <c:v>0.10378818720755671</c:v>
                </c:pt>
                <c:pt idx="90">
                  <c:v>0.10379937792062369</c:v>
                </c:pt>
                <c:pt idx="91">
                  <c:v>0.10381029006040129</c:v>
                </c:pt>
                <c:pt idx="92">
                  <c:v>0.10382093056148585</c:v>
                </c:pt>
                <c:pt idx="93">
                  <c:v>0.10383130618584897</c:v>
                </c:pt>
                <c:pt idx="94">
                  <c:v>0.10384142352713481</c:v>
                </c:pt>
                <c:pt idx="95">
                  <c:v>0.10385128901485019</c:v>
                </c:pt>
                <c:pt idx="96">
                  <c:v>0.10386090891845064</c:v>
                </c:pt>
                <c:pt idx="97">
                  <c:v>0.10387028935132449</c:v>
                </c:pt>
                <c:pt idx="98">
                  <c:v>0.10387943627467791</c:v>
                </c:pt>
                <c:pt idx="99">
                  <c:v>0.10388835550132328</c:v>
                </c:pt>
                <c:pt idx="100">
                  <c:v>0.10389705269937313</c:v>
                </c:pt>
                <c:pt idx="101">
                  <c:v>0.1039055333958422</c:v>
                </c:pt>
                <c:pt idx="102">
                  <c:v>0.10391380298015986</c:v>
                </c:pt>
                <c:pt idx="103">
                  <c:v>0.10392186670759497</c:v>
                </c:pt>
                <c:pt idx="104">
                  <c:v>0.10392972970259574</c:v>
                </c:pt>
                <c:pt idx="105">
                  <c:v>0.10393739696204611</c:v>
                </c:pt>
                <c:pt idx="106">
                  <c:v>0.10394487335844128</c:v>
                </c:pt>
                <c:pt idx="107">
                  <c:v>0.10395216364298426</c:v>
                </c:pt>
                <c:pt idx="108">
                  <c:v>0.1039592724486051</c:v>
                </c:pt>
                <c:pt idx="109">
                  <c:v>0.1039662042929051</c:v>
                </c:pt>
                <c:pt idx="110">
                  <c:v>0.1039729635810278</c:v>
                </c:pt>
                <c:pt idx="111">
                  <c:v>0.10397955460845837</c:v>
                </c:pt>
                <c:pt idx="112">
                  <c:v>0.10398598156375334</c:v>
                </c:pt>
                <c:pt idx="113">
                  <c:v>0.10399224853120248</c:v>
                </c:pt>
                <c:pt idx="114">
                  <c:v>0.10399835949342423</c:v>
                </c:pt>
                <c:pt idx="115">
                  <c:v>0.10400431833389669</c:v>
                </c:pt>
                <c:pt idx="116">
                  <c:v>0.10401012883942559</c:v>
                </c:pt>
                <c:pt idx="117">
                  <c:v>0.10401579470255072</c:v>
                </c:pt>
                <c:pt idx="118">
                  <c:v>0.1040213195238925</c:v>
                </c:pt>
                <c:pt idx="119">
                  <c:v>0.10402670681444019</c:v>
                </c:pt>
                <c:pt idx="120">
                  <c:v>0.10403195999778315</c:v>
                </c:pt>
                <c:pt idx="121">
                  <c:v>0.10401928018648393</c:v>
                </c:pt>
                <c:pt idx="122">
                  <c:v>0.10397146052610114</c:v>
                </c:pt>
                <c:pt idx="123">
                  <c:v>0.10388937576190681</c:v>
                </c:pt>
                <c:pt idx="124">
                  <c:v>0.10377387886391483</c:v>
                </c:pt>
                <c:pt idx="125">
                  <c:v>0.10362580156893775</c:v>
                </c:pt>
                <c:pt idx="126">
                  <c:v>0.10344595490915043</c:v>
                </c:pt>
                <c:pt idx="127">
                  <c:v>0.10323512972749592</c:v>
                </c:pt>
                <c:pt idx="128">
                  <c:v>0.10299409718026109</c:v>
                </c:pt>
                <c:pt idx="129">
                  <c:v>0.10272360922714162</c:v>
                </c:pt>
                <c:pt idx="130">
                  <c:v>0.10242439910910785</c:v>
                </c:pt>
                <c:pt idx="131">
                  <c:v>0.10209718181437444</c:v>
                </c:pt>
                <c:pt idx="132">
                  <c:v>0.10174265453277137</c:v>
                </c:pt>
                <c:pt idx="133">
                  <c:v>0.10136149709880327</c:v>
                </c:pt>
                <c:pt idx="134">
                  <c:v>0.10095437242368016</c:v>
                </c:pt>
                <c:pt idx="135">
                  <c:v>0.10052192691659345</c:v>
                </c:pt>
                <c:pt idx="136">
                  <c:v>0.10006479089550482</c:v>
                </c:pt>
                <c:pt idx="137">
                  <c:v>9.958357898770917E-2</c:v>
                </c:pt>
                <c:pt idx="138">
                  <c:v>9.9078890520426788E-2</c:v>
                </c:pt>
                <c:pt idx="139">
                  <c:v>9.8551309901671727E-2</c:v>
                </c:pt>
                <c:pt idx="140">
                  <c:v>9.8001406991639423E-2</c:v>
                </c:pt>
                <c:pt idx="141">
                  <c:v>9.7429737464849536E-2</c:v>
                </c:pt>
                <c:pt idx="142">
                  <c:v>9.6836843163273387E-2</c:v>
                </c:pt>
                <c:pt idx="143">
                  <c:v>9.6223252440671161E-2</c:v>
                </c:pt>
                <c:pt idx="144">
                  <c:v>9.5589480498357429E-2</c:v>
                </c:pt>
                <c:pt idx="145">
                  <c:v>9.4953831938410838E-2</c:v>
                </c:pt>
                <c:pt idx="146">
                  <c:v>9.433400674102986E-2</c:v>
                </c:pt>
                <c:pt idx="147">
                  <c:v>9.3729611011193453E-2</c:v>
                </c:pt>
                <c:pt idx="148">
                  <c:v>9.3140260659210369E-2</c:v>
                </c:pt>
                <c:pt idx="149">
                  <c:v>9.2565581156632437E-2</c:v>
                </c:pt>
                <c:pt idx="150">
                  <c:v>9.200520729824424E-2</c:v>
                </c:pt>
                <c:pt idx="151">
                  <c:v>9.1458782969977392E-2</c:v>
                </c:pt>
                <c:pt idx="152">
                  <c:v>9.0925960922602272E-2</c:v>
                </c:pt>
                <c:pt idx="153">
                  <c:v>9.0406402551053436E-2</c:v>
                </c:pt>
                <c:pt idx="154">
                  <c:v>8.9899777679248075E-2</c:v>
                </c:pt>
                <c:pt idx="155">
                  <c:v>8.9405764350261277E-2</c:v>
                </c:pt>
                <c:pt idx="156">
                  <c:v>8.8924048621724414E-2</c:v>
                </c:pt>
                <c:pt idx="157">
                  <c:v>8.8454324366316714E-2</c:v>
                </c:pt>
                <c:pt idx="158">
                  <c:v>8.7996293077223287E-2</c:v>
                </c:pt>
                <c:pt idx="159">
                  <c:v>8.7549663678435932E-2</c:v>
                </c:pt>
                <c:pt idx="160">
                  <c:v>8.7114152339776096E-2</c:v>
                </c:pt>
                <c:pt idx="161">
                  <c:v>8.668948229652268E-2</c:v>
                </c:pt>
                <c:pt idx="162">
                  <c:v>8.6275383673529715E-2</c:v>
                </c:pt>
                <c:pt idx="163">
                  <c:v>8.5871593313722461E-2</c:v>
                </c:pt>
                <c:pt idx="164">
                  <c:v>8.5477854610862644E-2</c:v>
                </c:pt>
                <c:pt idx="165">
                  <c:v>8.5093917346476922E-2</c:v>
                </c:pt>
                <c:pt idx="166">
                  <c:v>8.4719537530844533E-2</c:v>
                </c:pt>
                <c:pt idx="167">
                  <c:v>8.4354477247943385E-2</c:v>
                </c:pt>
                <c:pt idx="168">
                  <c:v>8.3998504504255944E-2</c:v>
                </c:pt>
                <c:pt idx="169">
                  <c:v>8.3651393081338746E-2</c:v>
                </c:pt>
                <c:pt idx="170">
                  <c:v>8.3312922392062089E-2</c:v>
                </c:pt>
                <c:pt idx="171">
                  <c:v>8.2982877340428196E-2</c:v>
                </c:pt>
                <c:pt idx="172">
                  <c:v>8.2661048184879099E-2</c:v>
                </c:pt>
                <c:pt idx="173">
                  <c:v>8.2347230405007271E-2</c:v>
                </c:pt>
                <c:pt idx="174">
                  <c:v>8.2041224571584054E-2</c:v>
                </c:pt>
                <c:pt idx="175">
                  <c:v>8.1742836219823742E-2</c:v>
                </c:pt>
                <c:pt idx="176">
                  <c:v>8.1451875725802397E-2</c:v>
                </c:pt>
                <c:pt idx="177">
                  <c:v>8.1168158185952993E-2</c:v>
                </c:pt>
                <c:pt idx="178">
                  <c:v>8.0891503299560477E-2</c:v>
                </c:pt>
                <c:pt idx="179">
                  <c:v>8.0621735254181634E-2</c:v>
                </c:pt>
                <c:pt idx="180">
                  <c:v>8.0358682613917529E-2</c:v>
                </c:pt>
                <c:pt idx="181">
                  <c:v>8.0102178210467015E-2</c:v>
                </c:pt>
                <c:pt idx="182">
                  <c:v>7.9852059036892256E-2</c:v>
                </c:pt>
                <c:pt idx="183">
                  <c:v>7.9608166144029005E-2</c:v>
                </c:pt>
                <c:pt idx="184">
                  <c:v>7.9370344539475265E-2</c:v>
                </c:pt>
                <c:pt idx="185">
                  <c:v>7.9138443089094582E-2</c:v>
                </c:pt>
                <c:pt idx="186">
                  <c:v>7.8912314420971408E-2</c:v>
                </c:pt>
                <c:pt idx="187">
                  <c:v>7.8691814831757023E-2</c:v>
                </c:pt>
                <c:pt idx="188">
                  <c:v>7.8476804195346986E-2</c:v>
                </c:pt>
                <c:pt idx="189">
                  <c:v>7.8267145873831934E-2</c:v>
                </c:pt>
                <c:pt idx="190">
                  <c:v>7.8062706630665002E-2</c:v>
                </c:pt>
                <c:pt idx="191">
                  <c:v>7.7863356545990831E-2</c:v>
                </c:pt>
                <c:pt idx="192">
                  <c:v>7.766896893408233E-2</c:v>
                </c:pt>
                <c:pt idx="193">
                  <c:v>7.7479420262832735E-2</c:v>
                </c:pt>
                <c:pt idx="194">
                  <c:v>7.7294590075251648E-2</c:v>
                </c:pt>
                <c:pt idx="195">
                  <c:v>7.7114360912915389E-2</c:v>
                </c:pt>
                <c:pt idx="196">
                  <c:v>7.6938618241322976E-2</c:v>
                </c:pt>
                <c:pt idx="197">
                  <c:v>7.676725037711013E-2</c:v>
                </c:pt>
                <c:pt idx="198">
                  <c:v>7.6600148417075131E-2</c:v>
                </c:pt>
                <c:pt idx="199">
                  <c:v>7.643720616897165E-2</c:v>
                </c:pt>
                <c:pt idx="200">
                  <c:v>7.6278320084024132E-2</c:v>
                </c:pt>
                <c:pt idx="201">
                  <c:v>7.6123389191123256E-2</c:v>
                </c:pt>
                <c:pt idx="202">
                  <c:v>7.5972315032659374E-2</c:v>
                </c:pt>
                <c:pt idx="203">
                  <c:v>7.5825001601953407E-2</c:v>
                </c:pt>
                <c:pt idx="204">
                  <c:v>7.5681355282245136E-2</c:v>
                </c:pt>
                <c:pt idx="205">
                  <c:v>0.6689488115344987</c:v>
                </c:pt>
                <c:pt idx="206">
                  <c:v>2.4292976048018997</c:v>
                </c:pt>
                <c:pt idx="207">
                  <c:v>5.3276752801553986</c:v>
                </c:pt>
                <c:pt idx="208">
                  <c:v>9.335752592873245</c:v>
                </c:pt>
                <c:pt idx="209">
                  <c:v>14.425905505385675</c:v>
                </c:pt>
                <c:pt idx="210">
                  <c:v>20.571197632373497</c:v>
                </c:pt>
                <c:pt idx="211">
                  <c:v>27.74536312286137</c:v>
                </c:pt>
                <c:pt idx="212">
                  <c:v>35.922789968436618</c:v>
                </c:pt>
                <c:pt idx="213">
                  <c:v>45.078503726978788</c:v>
                </c:pt>
                <c:pt idx="214">
                  <c:v>55.188151651557249</c:v>
                </c:pt>
                <c:pt idx="215">
                  <c:v>66.227987214414412</c:v>
                </c:pt>
                <c:pt idx="216">
                  <c:v>78.174855016196005</c:v>
                </c:pt>
                <c:pt idx="217">
                  <c:v>91.006176070840141</c:v>
                </c:pt>
                <c:pt idx="218">
                  <c:v>104.69993345677385</c:v>
                </c:pt>
                <c:pt idx="219">
                  <c:v>119.2346583252977</c:v>
                </c:pt>
                <c:pt idx="220">
                  <c:v>134.58941625726601</c:v>
                </c:pt>
                <c:pt idx="221">
                  <c:v>150.74379395939678</c:v>
                </c:pt>
                <c:pt idx="222">
                  <c:v>167.6778862917507</c:v>
                </c:pt>
                <c:pt idx="223">
                  <c:v>185.37228361814019</c:v>
                </c:pt>
                <c:pt idx="224">
                  <c:v>203.80805947142738</c:v>
                </c:pt>
                <c:pt idx="225">
                  <c:v>222.96675852587336</c:v>
                </c:pt>
                <c:pt idx="226">
                  <c:v>242.83038486889362</c:v>
                </c:pt>
                <c:pt idx="227">
                  <c:v>263.38139056476962</c:v>
                </c:pt>
                <c:pt idx="228">
                  <c:v>284.60266450304613</c:v>
                </c:pt>
                <c:pt idx="229">
                  <c:v>306.47752152452603</c:v>
                </c:pt>
                <c:pt idx="230">
                  <c:v>328.98969181795849</c:v>
                </c:pt>
                <c:pt idx="231">
                  <c:v>352.12331058067531</c:v>
                </c:pt>
                <c:pt idx="232">
                  <c:v>375.86290793660845</c:v>
                </c:pt>
                <c:pt idx="233">
                  <c:v>400.19339910528043</c:v>
                </c:pt>
                <c:pt idx="234">
                  <c:v>425.10007481552179</c:v>
                </c:pt>
                <c:pt idx="235">
                  <c:v>450.5685919578213</c:v>
                </c:pt>
                <c:pt idx="236">
                  <c:v>476.58496446937005</c:v>
                </c:pt>
                <c:pt idx="237">
                  <c:v>503.13555444600638</c:v>
                </c:pt>
                <c:pt idx="238">
                  <c:v>530.20706347541284</c:v>
                </c:pt>
                <c:pt idx="239">
                  <c:v>557.78652418605964</c:v>
                </c:pt>
                <c:pt idx="240">
                  <c:v>585.86129200652101</c:v>
                </c:pt>
                <c:pt idx="241">
                  <c:v>613.82562960318194</c:v>
                </c:pt>
                <c:pt idx="242">
                  <c:v>641.09384377475999</c:v>
                </c:pt>
                <c:pt idx="243">
                  <c:v>667.68326330014304</c:v>
                </c:pt>
                <c:pt idx="244">
                  <c:v>693.61078558848317</c:v>
                </c:pt>
                <c:pt idx="245">
                  <c:v>718.89288741739449</c:v>
                </c:pt>
                <c:pt idx="246">
                  <c:v>743.54563540384117</c:v>
                </c:pt>
                <c:pt idx="247">
                  <c:v>767.58469621437314</c:v>
                </c:pt>
                <c:pt idx="248">
                  <c:v>791.02534652119289</c:v>
                </c:pt>
                <c:pt idx="249">
                  <c:v>813.88248271038537</c:v>
                </c:pt>
                <c:pt idx="250">
                  <c:v>836.17063034847774</c:v>
                </c:pt>
                <c:pt idx="251">
                  <c:v>857.90395341334545</c:v>
                </c:pt>
                <c:pt idx="252">
                  <c:v>879.09626329533182</c:v>
                </c:pt>
                <c:pt idx="253">
                  <c:v>899.76102757429885</c:v>
                </c:pt>
                <c:pt idx="254">
                  <c:v>919.91137857819126</c:v>
                </c:pt>
                <c:pt idx="255">
                  <c:v>939.56012172854639</c:v>
                </c:pt>
                <c:pt idx="256">
                  <c:v>958.71974367826112</c:v>
                </c:pt>
                <c:pt idx="257">
                  <c:v>977.40242024678014</c:v>
                </c:pt>
                <c:pt idx="258">
                  <c:v>995.62002415775362</c:v>
                </c:pt>
                <c:pt idx="259">
                  <c:v>1013.3841325840774</c:v>
                </c:pt>
                <c:pt idx="260">
                  <c:v>1030.7060345051143</c:v>
                </c:pt>
                <c:pt idx="261">
                  <c:v>1047.5967378807707</c:v>
                </c:pt>
                <c:pt idx="262">
                  <c:v>1064.0669766469839</c:v>
                </c:pt>
                <c:pt idx="263">
                  <c:v>1080.1272175370727</c:v>
                </c:pt>
                <c:pt idx="264">
                  <c:v>1095.7876667332791</c:v>
                </c:pt>
                <c:pt idx="265">
                  <c:v>1111.058276352735</c:v>
                </c:pt>
                <c:pt idx="266">
                  <c:v>1125.9487507719682</c:v>
                </c:pt>
                <c:pt idx="267">
                  <c:v>1140.4685527939746</c:v>
                </c:pt>
                <c:pt idx="268">
                  <c:v>1154.6269096617682</c:v>
                </c:pt>
                <c:pt idx="269">
                  <c:v>1168.4328189222376</c:v>
                </c:pt>
                <c:pt idx="270">
                  <c:v>1181.8950541440297</c:v>
                </c:pt>
                <c:pt idx="271">
                  <c:v>1195.022170493098</c:v>
                </c:pt>
                <c:pt idx="272">
                  <c:v>1207.8225101694566</c:v>
                </c:pt>
                <c:pt idx="273">
                  <c:v>1220.3042077085956</c:v>
                </c:pt>
                <c:pt idx="274">
                  <c:v>1232.4751951509281</c:v>
                </c:pt>
                <c:pt idx="275">
                  <c:v>1244.3432070825515</c:v>
                </c:pt>
                <c:pt idx="276">
                  <c:v>1255.9157855505282</c:v>
                </c:pt>
                <c:pt idx="277">
                  <c:v>1266.6068773290622</c:v>
                </c:pt>
                <c:pt idx="278">
                  <c:v>1275.8499833231501</c:v>
                </c:pt>
                <c:pt idx="279">
                  <c:v>1283.6811486141457</c:v>
                </c:pt>
                <c:pt idx="280">
                  <c:v>1290.1355210039558</c:v>
                </c:pt>
                <c:pt idx="281">
                  <c:v>1295.2473733512409</c:v>
                </c:pt>
                <c:pt idx="282">
                  <c:v>1299.0501253516045</c:v>
                </c:pt>
                <c:pt idx="283">
                  <c:v>1301.5763647756003</c:v>
                </c:pt>
                <c:pt idx="284">
                  <c:v>1302.857868178055</c:v>
                </c:pt>
                <c:pt idx="285">
                  <c:v>1302.9256210918675</c:v>
                </c:pt>
                <c:pt idx="286">
                  <c:v>1301.8098377191261</c:v>
                </c:pt>
                <c:pt idx="287">
                  <c:v>1299.5399801320361</c:v>
                </c:pt>
                <c:pt idx="288">
                  <c:v>1296.1447769958897</c:v>
                </c:pt>
                <c:pt idx="289">
                  <c:v>1291.6522418259469</c:v>
                </c:pt>
                <c:pt idx="290">
                  <c:v>1286.0896907898502</c:v>
                </c:pt>
                <c:pt idx="291">
                  <c:v>1279.4837600668791</c:v>
                </c:pt>
                <c:pt idx="292">
                  <c:v>1271.8604227750727</c:v>
                </c:pt>
                <c:pt idx="293">
                  <c:v>1263.2450054769847</c:v>
                </c:pt>
                <c:pt idx="294">
                  <c:v>1253.6622042745528</c:v>
                </c:pt>
                <c:pt idx="295">
                  <c:v>1243.1361005033186</c:v>
                </c:pt>
                <c:pt idx="296">
                  <c:v>1231.6901760359647</c:v>
                </c:pt>
                <c:pt idx="297">
                  <c:v>1219.347328204896</c:v>
                </c:pt>
                <c:pt idx="298">
                  <c:v>1206.1298843533521</c:v>
                </c:pt>
                <c:pt idx="299">
                  <c:v>1192.0596160242933</c:v>
                </c:pt>
                <c:pt idx="300">
                  <c:v>1177.1577527960785</c:v>
                </c:pt>
                <c:pt idx="301">
                  <c:v>1161.4449957737313</c:v>
                </c:pt>
                <c:pt idx="302">
                  <c:v>1144.9415307443599</c:v>
                </c:pt>
                <c:pt idx="303">
                  <c:v>1127.6670410050983</c:v>
                </c:pt>
                <c:pt idx="304">
                  <c:v>1109.6407198717197</c:v>
                </c:pt>
                <c:pt idx="305">
                  <c:v>1090.8812828758673</c:v>
                </c:pt>
                <c:pt idx="306">
                  <c:v>1071.4069796586559</c:v>
                </c:pt>
                <c:pt idx="307">
                  <c:v>1051.2356055682058</c:v>
                </c:pt>
                <c:pt idx="308">
                  <c:v>1030.3845129684751</c:v>
                </c:pt>
                <c:pt idx="309">
                  <c:v>1008.8706222665757</c:v>
                </c:pt>
                <c:pt idx="310">
                  <c:v>986.71043266558854</c:v>
                </c:pt>
                <c:pt idx="311">
                  <c:v>963.92003264970185</c:v>
                </c:pt>
                <c:pt idx="312">
                  <c:v>940.51511020834198</c:v>
                </c:pt>
                <c:pt idx="313">
                  <c:v>917.10437033254061</c:v>
                </c:pt>
                <c:pt idx="314">
                  <c:v>894.27640000633914</c:v>
                </c:pt>
                <c:pt idx="315">
                  <c:v>872.01669219793291</c:v>
                </c:pt>
                <c:pt idx="316">
                  <c:v>850.31110100277988</c:v>
                </c:pt>
                <c:pt idx="317">
                  <c:v>829.14583265396573</c:v>
                </c:pt>
                <c:pt idx="318">
                  <c:v>808.50743675635272</c:v>
                </c:pt>
                <c:pt idx="319">
                  <c:v>788.38279773893737</c:v>
                </c:pt>
                <c:pt idx="320">
                  <c:v>768.75912651998794</c:v>
                </c:pt>
                <c:pt idx="321">
                  <c:v>749.62395237966268</c:v>
                </c:pt>
                <c:pt idx="322">
                  <c:v>730.96511503494605</c:v>
                </c:pt>
                <c:pt idx="323">
                  <c:v>712.77075691186565</c:v>
                </c:pt>
                <c:pt idx="324">
                  <c:v>695.02931561007722</c:v>
                </c:pt>
                <c:pt idx="325">
                  <c:v>677.729516555033</c:v>
                </c:pt>
                <c:pt idx="326">
                  <c:v>660.86036583305963</c:v>
                </c:pt>
                <c:pt idx="327">
                  <c:v>644.41114320479608</c:v>
                </c:pt>
                <c:pt idx="328">
                  <c:v>628.37139529254705</c:v>
                </c:pt>
                <c:pt idx="329">
                  <c:v>612.73092893722912</c:v>
                </c:pt>
                <c:pt idx="330">
                  <c:v>597.47980472068025</c:v>
                </c:pt>
                <c:pt idx="331">
                  <c:v>582.60833064922394</c:v>
                </c:pt>
                <c:pt idx="332">
                  <c:v>568.10705599446646</c:v>
                </c:pt>
                <c:pt idx="333">
                  <c:v>553.96676528741853</c:v>
                </c:pt>
                <c:pt idx="334">
                  <c:v>540.17847246212386</c:v>
                </c:pt>
                <c:pt idx="335">
                  <c:v>526.73341514506922</c:v>
                </c:pt>
                <c:pt idx="336">
                  <c:v>513.62304908675173</c:v>
                </c:pt>
                <c:pt idx="337">
                  <c:v>500.83904273186221</c:v>
                </c:pt>
                <c:pt idx="338">
                  <c:v>488.3732719246334</c:v>
                </c:pt>
                <c:pt idx="339">
                  <c:v>476.21781474599044</c:v>
                </c:pt>
                <c:pt idx="340">
                  <c:v>464.36494647922132</c:v>
                </c:pt>
                <c:pt idx="341">
                  <c:v>452.80713470096714</c:v>
                </c:pt>
                <c:pt idx="342">
                  <c:v>441.53703449441474</c:v>
                </c:pt>
                <c:pt idx="343">
                  <c:v>430.54748378164857</c:v>
                </c:pt>
                <c:pt idx="344">
                  <c:v>419.83149877219449</c:v>
                </c:pt>
                <c:pt idx="345">
                  <c:v>409.38226952486548</c:v>
                </c:pt>
                <c:pt idx="346">
                  <c:v>399.1931556200858</c:v>
                </c:pt>
                <c:pt idx="347">
                  <c:v>389.25768193994702</c:v>
                </c:pt>
                <c:pt idx="348">
                  <c:v>379.56953455331086</c:v>
                </c:pt>
                <c:pt idx="349">
                  <c:v>370.12255670334537</c:v>
                </c:pt>
                <c:pt idx="350">
                  <c:v>360.91074489494497</c:v>
                </c:pt>
                <c:pt idx="351">
                  <c:v>351.92824507954691</c:v>
                </c:pt>
                <c:pt idx="352">
                  <c:v>343.16934893492009</c:v>
                </c:pt>
                <c:pt idx="353">
                  <c:v>334.62849023756212</c:v>
                </c:pt>
                <c:pt idx="354">
                  <c:v>326.30024132539938</c:v>
                </c:pt>
                <c:pt idx="355">
                  <c:v>318.1793096485415</c:v>
                </c:pt>
                <c:pt idx="356">
                  <c:v>310.26053440589976</c:v>
                </c:pt>
                <c:pt idx="357">
                  <c:v>302.53888326552982</c:v>
                </c:pt>
                <c:pt idx="358">
                  <c:v>295.0094491666166</c:v>
                </c:pt>
                <c:pt idx="359">
                  <c:v>287.667447201068</c:v>
                </c:pt>
                <c:pt idx="360">
                  <c:v>280.5082115727356</c:v>
                </c:pt>
                <c:pt idx="361">
                  <c:v>273.52719263233087</c:v>
                </c:pt>
                <c:pt idx="362">
                  <c:v>266.71995398615144</c:v>
                </c:pt>
                <c:pt idx="363">
                  <c:v>260.08216967678038</c:v>
                </c:pt>
                <c:pt idx="364">
                  <c:v>253.60962143396844</c:v>
                </c:pt>
                <c:pt idx="365">
                  <c:v>247.29819599394861</c:v>
                </c:pt>
                <c:pt idx="366">
                  <c:v>241.1438824854834</c:v>
                </c:pt>
                <c:pt idx="367">
                  <c:v>235.14276988098163</c:v>
                </c:pt>
                <c:pt idx="368">
                  <c:v>229.29104451106434</c:v>
                </c:pt>
                <c:pt idx="369">
                  <c:v>223.58498764100221</c:v>
                </c:pt>
                <c:pt idx="370">
                  <c:v>218.020973107483</c:v>
                </c:pt>
                <c:pt idx="371">
                  <c:v>212.59546501420729</c:v>
                </c:pt>
                <c:pt idx="372">
                  <c:v>207.30501548484892</c:v>
                </c:pt>
                <c:pt idx="373">
                  <c:v>202.14626247195102</c:v>
                </c:pt>
                <c:pt idx="374">
                  <c:v>197.11592762036585</c:v>
                </c:pt>
                <c:pt idx="375">
                  <c:v>192.21081418388107</c:v>
                </c:pt>
                <c:pt idx="376">
                  <c:v>187.42780499370721</c:v>
                </c:pt>
                <c:pt idx="377">
                  <c:v>182.7638604775367</c:v>
                </c:pt>
                <c:pt idx="378">
                  <c:v>178.21601672791462</c:v>
                </c:pt>
                <c:pt idx="379">
                  <c:v>173.78138361869421</c:v>
                </c:pt>
                <c:pt idx="380">
                  <c:v>169.45714296837991</c:v>
                </c:pt>
                <c:pt idx="381">
                  <c:v>165.24054674919054</c:v>
                </c:pt>
                <c:pt idx="382">
                  <c:v>161.12891534070499</c:v>
                </c:pt>
                <c:pt idx="383">
                  <c:v>157.11963582698041</c:v>
                </c:pt>
                <c:pt idx="384">
                  <c:v>153.21016033606023</c:v>
                </c:pt>
                <c:pt idx="385">
                  <c:v>149.39800442081778</c:v>
                </c:pt>
                <c:pt idx="386">
                  <c:v>145.68074548010563</c:v>
                </c:pt>
                <c:pt idx="387">
                  <c:v>142.05602121920785</c:v>
                </c:pt>
                <c:pt idx="388">
                  <c:v>138.52152814861643</c:v>
                </c:pt>
                <c:pt idx="389">
                  <c:v>135.07502012017829</c:v>
                </c:pt>
                <c:pt idx="390">
                  <c:v>131.71430689968216</c:v>
                </c:pt>
                <c:pt idx="391">
                  <c:v>128.4372527749785</c:v>
                </c:pt>
                <c:pt idx="392">
                  <c:v>125.24177519874787</c:v>
                </c:pt>
                <c:pt idx="393">
                  <c:v>122.12584346505511</c:v>
                </c:pt>
                <c:pt idx="394">
                  <c:v>119.08747741884862</c:v>
                </c:pt>
                <c:pt idx="395">
                  <c:v>116.12474619758397</c:v>
                </c:pt>
                <c:pt idx="396">
                  <c:v>113.23576700417331</c:v>
                </c:pt>
                <c:pt idx="397">
                  <c:v>110.41870391047919</c:v>
                </c:pt>
                <c:pt idx="398">
                  <c:v>107.67176669059407</c:v>
                </c:pt>
                <c:pt idx="399">
                  <c:v>104.99320968316295</c:v>
                </c:pt>
                <c:pt idx="400">
                  <c:v>102.38133068202627</c:v>
                </c:pt>
                <c:pt idx="401">
                  <c:v>99.834469854478996</c:v>
                </c:pt>
                <c:pt idx="402">
                  <c:v>97.351008686457163</c:v>
                </c:pt>
                <c:pt idx="403">
                  <c:v>94.929368953982163</c:v>
                </c:pt>
                <c:pt idx="404">
                  <c:v>92.568011720209626</c:v>
                </c:pt>
                <c:pt idx="405">
                  <c:v>90.265436357444656</c:v>
                </c:pt>
                <c:pt idx="406">
                  <c:v>88.020179593502078</c:v>
                </c:pt>
                <c:pt idx="407">
                  <c:v>85.830814581806621</c:v>
                </c:pt>
                <c:pt idx="408">
                  <c:v>83.695949994640372</c:v>
                </c:pt>
                <c:pt idx="409">
                  <c:v>81.614229138963154</c:v>
                </c:pt>
                <c:pt idx="410">
                  <c:v>79.584329094242463</c:v>
                </c:pt>
                <c:pt idx="411">
                  <c:v>77.604959871745649</c:v>
                </c:pt>
                <c:pt idx="412">
                  <c:v>75.674863594760438</c:v>
                </c:pt>
                <c:pt idx="413">
                  <c:v>73.792813699221895</c:v>
                </c:pt>
                <c:pt idx="414">
                  <c:v>71.957614154238982</c:v>
                </c:pt>
                <c:pt idx="415">
                  <c:v>70.168098702024153</c:v>
                </c:pt>
                <c:pt idx="416">
                  <c:v>68.423130116743963</c:v>
                </c:pt>
                <c:pt idx="417">
                  <c:v>66.721599481819197</c:v>
                </c:pt>
                <c:pt idx="418">
                  <c:v>65.062425485215442</c:v>
                </c:pt>
                <c:pt idx="419">
                  <c:v>63.444553732275779</c:v>
                </c:pt>
                <c:pt idx="420">
                  <c:v>61.866956075659964</c:v>
                </c:pt>
                <c:pt idx="421">
                  <c:v>60.328629961963088</c:v>
                </c:pt>
                <c:pt idx="422">
                  <c:v>58.828597794599048</c:v>
                </c:pt>
                <c:pt idx="423">
                  <c:v>57.365906312544318</c:v>
                </c:pt>
                <c:pt idx="424">
                  <c:v>55.939625984546318</c:v>
                </c:pt>
                <c:pt idx="425">
                  <c:v>54.548850418412307</c:v>
                </c:pt>
                <c:pt idx="426">
                  <c:v>53.192695785002797</c:v>
                </c:pt>
                <c:pt idx="427">
                  <c:v>51.870300256563567</c:v>
                </c:pt>
                <c:pt idx="428">
                  <c:v>50.580823459039728</c:v>
                </c:pt>
                <c:pt idx="429">
                  <c:v>49.323445938023099</c:v>
                </c:pt>
                <c:pt idx="430">
                  <c:v>48.097368637994236</c:v>
                </c:pt>
                <c:pt idx="431">
                  <c:v>46.901812394527589</c:v>
                </c:pt>
                <c:pt idx="432">
                  <c:v>45.736017439137363</c:v>
                </c:pt>
                <c:pt idx="433">
                  <c:v>44.599242916449498</c:v>
                </c:pt>
                <c:pt idx="434">
                  <c:v>43.49076641339272</c:v>
                </c:pt>
                <c:pt idx="435">
                  <c:v>42.409883500109487</c:v>
                </c:pt>
                <c:pt idx="436">
                  <c:v>41.355907282295327</c:v>
                </c:pt>
                <c:pt idx="437">
                  <c:v>40.328167964681825</c:v>
                </c:pt>
                <c:pt idx="438">
                  <c:v>39.326012425385827</c:v>
                </c:pt>
                <c:pt idx="439">
                  <c:v>38.348803800854711</c:v>
                </c:pt>
                <c:pt idx="440">
                  <c:v>37.39592108114352</c:v>
                </c:pt>
                <c:pt idx="441">
                  <c:v>36.466758715267076</c:v>
                </c:pt>
                <c:pt idx="442">
                  <c:v>35.560726226376161</c:v>
                </c:pt>
                <c:pt idx="443">
                  <c:v>34.677247836513054</c:v>
                </c:pt>
                <c:pt idx="444">
                  <c:v>33.815762100708447</c:v>
                </c:pt>
                <c:pt idx="445">
                  <c:v>32.975721550186513</c:v>
                </c:pt>
                <c:pt idx="446">
                  <c:v>32.156592344452079</c:v>
                </c:pt>
                <c:pt idx="447">
                  <c:v>31.357853932038253</c:v>
                </c:pt>
                <c:pt idx="448">
                  <c:v>30.57899871969925</c:v>
                </c:pt>
                <c:pt idx="449">
                  <c:v>29.819531749838099</c:v>
                </c:pt>
                <c:pt idx="450">
                  <c:v>29.078970385964219</c:v>
                </c:pt>
                <c:pt idx="451">
                  <c:v>28.35684400598085</c:v>
                </c:pt>
                <c:pt idx="452">
                  <c:v>27.652693703107801</c:v>
                </c:pt>
                <c:pt idx="453">
                  <c:v>26.966071994248999</c:v>
                </c:pt>
                <c:pt idx="454">
                  <c:v>26.296542535619771</c:v>
                </c:pt>
                <c:pt idx="455">
                  <c:v>25.643679845453196</c:v>
                </c:pt>
                <c:pt idx="456">
                  <c:v>25.007069033609014</c:v>
                </c:pt>
                <c:pt idx="457">
                  <c:v>24.386305537913607</c:v>
                </c:pt>
                <c:pt idx="458">
                  <c:v>23.780994867063292</c:v>
                </c:pt>
                <c:pt idx="459">
                  <c:v>23.190752349927489</c:v>
                </c:pt>
                <c:pt idx="460">
                  <c:v>22.615202891092746</c:v>
                </c:pt>
                <c:pt idx="461">
                  <c:v>22.053980732491855</c:v>
                </c:pt>
                <c:pt idx="462">
                  <c:v>21.506729220966974</c:v>
                </c:pt>
                <c:pt idx="463">
                  <c:v>20.973100581618773</c:v>
                </c:pt>
                <c:pt idx="464">
                  <c:v>20.452755696797599</c:v>
                </c:pt>
                <c:pt idx="465">
                  <c:v>19.945363890596425</c:v>
                </c:pt>
                <c:pt idx="466">
                  <c:v>19.450602718708367</c:v>
                </c:pt>
                <c:pt idx="467">
                  <c:v>18.9681577635153</c:v>
                </c:pt>
                <c:pt idx="468">
                  <c:v>18.497722434277502</c:v>
                </c:pt>
                <c:pt idx="469">
                  <c:v>18.03899777229714</c:v>
                </c:pt>
                <c:pt idx="470">
                  <c:v>17.591692260931865</c:v>
                </c:pt>
                <c:pt idx="471">
                  <c:v>17.155521640337874</c:v>
                </c:pt>
                <c:pt idx="472">
                  <c:v>16.7302087268245</c:v>
                </c:pt>
                <c:pt idx="473">
                  <c:v>16.315483236705777</c:v>
                </c:pt>
                <c:pt idx="474">
                  <c:v>15.911081614536821</c:v>
                </c:pt>
                <c:pt idx="475">
                  <c:v>15.516746865626009</c:v>
                </c:pt>
                <c:pt idx="476">
                  <c:v>15.13222839271643</c:v>
                </c:pt>
                <c:pt idx="477">
                  <c:v>14.757281836732975</c:v>
                </c:pt>
                <c:pt idx="478">
                  <c:v>14.391668921493626</c:v>
                </c:pt>
                <c:pt idx="479">
                  <c:v>14.03515730228645</c:v>
                </c:pt>
                <c:pt idx="480">
                  <c:v>13.687520418216007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F127-A149-B2E4-C5FABE188E27}"/>
            </c:ext>
          </c:extLst>
        </c:ser>
        <c:dLbls/>
        <c:axId val="244312320"/>
        <c:axId val="244593024"/>
      </c:scatterChart>
      <c:valAx>
        <c:axId val="244312320"/>
        <c:scaling>
          <c:orientation val="minMax"/>
          <c:max val="43"/>
          <c:min val="0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t in min 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593024"/>
        <c:crosses val="autoZero"/>
        <c:crossBetween val="midCat"/>
      </c:valAx>
      <c:valAx>
        <c:axId val="24459302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u="none" strike="noStrike" baseline="0">
                    <a:solidFill>
                      <a:schemeClr val="tx1"/>
                    </a:solidFill>
                    <a:effectLst/>
                  </a:rPr>
                  <a:t>c</a:t>
                </a:r>
                <a:r>
                  <a:rPr lang="de-DE" sz="1000" b="0" i="0" u="none" strike="noStrike" baseline="-25000">
                    <a:solidFill>
                      <a:schemeClr val="tx1"/>
                    </a:solidFill>
                    <a:effectLst/>
                  </a:rPr>
                  <a:t>cab 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baseline="0">
                    <a:effectLst/>
                  </a:rPr>
                  <a:t>in µg/m</a:t>
                </a:r>
                <a:r>
                  <a:rPr lang="de-DE" sz="1000" b="0" i="0" baseline="30000">
                    <a:effectLst/>
                  </a:rPr>
                  <a:t>3</a:t>
                </a:r>
                <a:endParaRPr lang="de-DE" sz="1000">
                  <a:effectLst/>
                </a:endParaRP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312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'P4'!$D$39:$D$519</c:f>
              <c:numCache>
                <c:formatCode>0.00</c:formatCode>
                <c:ptCount val="481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</c:numCache>
            </c:numRef>
          </c:xVal>
          <c:yVal>
            <c:numRef>
              <c:f>'P4'!$E$39:$E$519</c:f>
              <c:numCache>
                <c:formatCode>General</c:formatCode>
                <c:ptCount val="481"/>
                <c:pt idx="0">
                  <c:v>0.10000000000000002</c:v>
                </c:pt>
                <c:pt idx="1">
                  <c:v>0.10088597625056203</c:v>
                </c:pt>
                <c:pt idx="2">
                  <c:v>0.10175522956985819</c:v>
                </c:pt>
                <c:pt idx="3">
                  <c:v>0.10260807560566118</c:v>
                </c:pt>
                <c:pt idx="4">
                  <c:v>0.10344482404784579</c:v>
                </c:pt>
                <c:pt idx="5">
                  <c:v>0.10426577874084515</c:v>
                </c:pt>
                <c:pt idx="6">
                  <c:v>0.10507123779398435</c:v>
                </c:pt>
                <c:pt idx="7">
                  <c:v>0.10586149368973126</c:v>
                </c:pt>
                <c:pt idx="8">
                  <c:v>0.10663683338990451</c:v>
                </c:pt>
                <c:pt idx="9">
                  <c:v>0.10739753843987643</c:v>
                </c:pt>
                <c:pt idx="10">
                  <c:v>0.10814388507080923</c:v>
                </c:pt>
                <c:pt idx="11">
                  <c:v>0.10887614429996163</c:v>
                </c:pt>
                <c:pt idx="12">
                  <c:v>0.10959458202910187</c:v>
                </c:pt>
                <c:pt idx="13">
                  <c:v>0.11029945914106352</c:v>
                </c:pt>
                <c:pt idx="14">
                  <c:v>0.1109910315944785</c:v>
                </c:pt>
                <c:pt idx="15">
                  <c:v>0.1116695505167221</c:v>
                </c:pt>
                <c:pt idx="16">
                  <c:v>0.1123352622951037</c:v>
                </c:pt>
                <c:pt idx="17">
                  <c:v>0.11298840866633622</c:v>
                </c:pt>
                <c:pt idx="18">
                  <c:v>0.11362922680431675</c:v>
                </c:pt>
                <c:pt idx="19">
                  <c:v>0.11425794940625039</c:v>
                </c:pt>
                <c:pt idx="20">
                  <c:v>0.1148748047771485</c:v>
                </c:pt>
                <c:pt idx="21">
                  <c:v>0.11548001691273194</c:v>
                </c:pt>
                <c:pt idx="22">
                  <c:v>0.11607380558076962</c:v>
                </c:pt>
                <c:pt idx="23">
                  <c:v>0.11665638640088166</c:v>
                </c:pt>
                <c:pt idx="24">
                  <c:v>0.11722797092283632</c:v>
                </c:pt>
                <c:pt idx="25">
                  <c:v>0.11778876670336909</c:v>
                </c:pt>
                <c:pt idx="26">
                  <c:v>0.11833897738155166</c:v>
                </c:pt>
                <c:pt idx="27">
                  <c:v>0.11887880275273854</c:v>
                </c:pt>
                <c:pt idx="28">
                  <c:v>0.1194084388411177</c:v>
                </c:pt>
                <c:pt idx="29">
                  <c:v>0.11992807797089183</c:v>
                </c:pt>
                <c:pt idx="30">
                  <c:v>0.12043790883611631</c:v>
                </c:pt>
                <c:pt idx="31">
                  <c:v>0.12093811656921852</c:v>
                </c:pt>
                <c:pt idx="32">
                  <c:v>0.12142888280822423</c:v>
                </c:pt>
                <c:pt idx="33">
                  <c:v>0.12191038576271492</c:v>
                </c:pt>
                <c:pt idx="34">
                  <c:v>0.1223828002785402</c:v>
                </c:pt>
                <c:pt idx="35">
                  <c:v>0.12284629790130869</c:v>
                </c:pt>
                <c:pt idx="36">
                  <c:v>0.12330104693868052</c:v>
                </c:pt>
                <c:pt idx="37">
                  <c:v>0.12374721252148421</c:v>
                </c:pt>
                <c:pt idx="38">
                  <c:v>0.12418495666367965</c:v>
                </c:pt>
                <c:pt idx="39">
                  <c:v>0.12461443832118961</c:v>
                </c:pt>
                <c:pt idx="40">
                  <c:v>0.12503581344962059</c:v>
                </c:pt>
                <c:pt idx="41">
                  <c:v>0.12544923506089417</c:v>
                </c:pt>
                <c:pt idx="42">
                  <c:v>0.12585485327880958</c:v>
                </c:pt>
                <c:pt idx="43">
                  <c:v>0.12625281539355737</c:v>
                </c:pt>
                <c:pt idx="44">
                  <c:v>0.12664326591520417</c:v>
                </c:pt>
                <c:pt idx="45">
                  <c:v>0.12702634662616805</c:v>
                </c:pt>
                <c:pt idx="46">
                  <c:v>0.12740219663270319</c:v>
                </c:pt>
                <c:pt idx="47">
                  <c:v>0.12777095241541281</c:v>
                </c:pt>
                <c:pt idx="48">
                  <c:v>0.12813274787880891</c:v>
                </c:pt>
                <c:pt idx="49">
                  <c:v>0.12848771439993614</c:v>
                </c:pt>
                <c:pt idx="50">
                  <c:v>0.12883598087607825</c:v>
                </c:pt>
                <c:pt idx="51">
                  <c:v>0.129177673771564</c:v>
                </c:pt>
                <c:pt idx="52">
                  <c:v>0.12951291716368935</c:v>
                </c:pt>
                <c:pt idx="53">
                  <c:v>0.12984183278777317</c:v>
                </c:pt>
                <c:pt idx="54">
                  <c:v>0.13016454008136247</c:v>
                </c:pt>
                <c:pt idx="55">
                  <c:v>0.13048115622760298</c:v>
                </c:pt>
                <c:pt idx="56">
                  <c:v>0.13079179619779149</c:v>
                </c:pt>
                <c:pt idx="57">
                  <c:v>0.13109657279312481</c:v>
                </c:pt>
                <c:pt idx="58">
                  <c:v>0.1313955966856605</c:v>
                </c:pt>
                <c:pt idx="59">
                  <c:v>0.13168897645850505</c:v>
                </c:pt>
                <c:pt idx="60">
                  <c:v>0.13197681864524277</c:v>
                </c:pt>
                <c:pt idx="61">
                  <c:v>0.13225922776862109</c:v>
                </c:pt>
                <c:pt idx="62">
                  <c:v>0.1325363063785053</c:v>
                </c:pt>
                <c:pt idx="63">
                  <c:v>0.13280815508911689</c:v>
                </c:pt>
                <c:pt idx="64">
                  <c:v>0.13307487261556938</c:v>
                </c:pt>
                <c:pt idx="65">
                  <c:v>0.13333655580971396</c:v>
                </c:pt>
                <c:pt idx="66">
                  <c:v>0.13359329969530895</c:v>
                </c:pt>
                <c:pt idx="67">
                  <c:v>0.13384519750252541</c:v>
                </c:pt>
                <c:pt idx="68">
                  <c:v>0.13409234070180129</c:v>
                </c:pt>
                <c:pt idx="69">
                  <c:v>0.13433481903705663</c:v>
                </c:pt>
                <c:pt idx="70">
                  <c:v>0.13457272055828182</c:v>
                </c:pt>
                <c:pt idx="71">
                  <c:v>0.13480613165351088</c:v>
                </c:pt>
                <c:pt idx="72">
                  <c:v>0.13503513708019105</c:v>
                </c:pt>
                <c:pt idx="73">
                  <c:v>0.13525981999596023</c:v>
                </c:pt>
                <c:pt idx="74">
                  <c:v>0.13548026198884394</c:v>
                </c:pt>
                <c:pt idx="75">
                  <c:v>0.13569654310688167</c:v>
                </c:pt>
                <c:pt idx="76">
                  <c:v>0.13590874188719446</c:v>
                </c:pt>
                <c:pt idx="77">
                  <c:v>0.13611693538450381</c:v>
                </c:pt>
                <c:pt idx="78">
                  <c:v>0.13632119919911193</c:v>
                </c:pt>
                <c:pt idx="79">
                  <c:v>0.13652160750435441</c:v>
                </c:pt>
                <c:pt idx="80">
                  <c:v>0.13671823307353423</c:v>
                </c:pt>
                <c:pt idx="81">
                  <c:v>0.13691114730634762</c:v>
                </c:pt>
                <c:pt idx="82">
                  <c:v>0.13710042025481112</c:v>
                </c:pt>
                <c:pt idx="83">
                  <c:v>0.13728612064869922</c:v>
                </c:pt>
                <c:pt idx="84">
                  <c:v>0.13746831592050188</c:v>
                </c:pt>
                <c:pt idx="85">
                  <c:v>0.13764707222991093</c:v>
                </c:pt>
                <c:pt idx="86">
                  <c:v>0.13782245448784433</c:v>
                </c:pt>
                <c:pt idx="87">
                  <c:v>0.137994526380017</c:v>
                </c:pt>
                <c:pt idx="88">
                  <c:v>0.13816335039006672</c:v>
                </c:pt>
                <c:pt idx="89">
                  <c:v>0.13832898782224337</c:v>
                </c:pt>
                <c:pt idx="90">
                  <c:v>0.13849149882367023</c:v>
                </c:pt>
                <c:pt idx="91">
                  <c:v>0.13865094240618484</c:v>
                </c:pt>
                <c:pt idx="92">
                  <c:v>0.13880737646776761</c:v>
                </c:pt>
                <c:pt idx="93">
                  <c:v>0.13896085781356612</c:v>
                </c:pt>
                <c:pt idx="94">
                  <c:v>0.13911144217652258</c:v>
                </c:pt>
                <c:pt idx="95">
                  <c:v>0.13925918423761163</c:v>
                </c:pt>
                <c:pt idx="96">
                  <c:v>0.13940413764569662</c:v>
                </c:pt>
                <c:pt idx="97">
                  <c:v>0.13954635503701071</c:v>
                </c:pt>
                <c:pt idx="98">
                  <c:v>0.13968588805427049</c:v>
                </c:pt>
                <c:pt idx="99">
                  <c:v>0.13982278736542866</c:v>
                </c:pt>
                <c:pt idx="100">
                  <c:v>0.13995710268207304</c:v>
                </c:pt>
                <c:pt idx="101">
                  <c:v>0.14008888277747783</c:v>
                </c:pt>
                <c:pt idx="102">
                  <c:v>0.14021817550431456</c:v>
                </c:pt>
                <c:pt idx="103">
                  <c:v>0.14034502781202873</c:v>
                </c:pt>
                <c:pt idx="104">
                  <c:v>0.14046948576388796</c:v>
                </c:pt>
                <c:pt idx="105">
                  <c:v>0.14059159455370918</c:v>
                </c:pt>
                <c:pt idx="106">
                  <c:v>0.14071139852226927</c:v>
                </c:pt>
                <c:pt idx="107">
                  <c:v>0.14082894117340655</c:v>
                </c:pt>
                <c:pt idx="108">
                  <c:v>0.14094426518981798</c:v>
                </c:pt>
                <c:pt idx="109">
                  <c:v>0.14105741244855838</c:v>
                </c:pt>
                <c:pt idx="110">
                  <c:v>0.14116842403624708</c:v>
                </c:pt>
                <c:pt idx="111">
                  <c:v>0.14127734026398739</c:v>
                </c:pt>
                <c:pt idx="112">
                  <c:v>0.14138420068200472</c:v>
                </c:pt>
                <c:pt idx="113">
                  <c:v>0.14148904409400817</c:v>
                </c:pt>
                <c:pt idx="114">
                  <c:v>0.14159190857128118</c:v>
                </c:pt>
                <c:pt idx="115">
                  <c:v>0.14169283146650608</c:v>
                </c:pt>
                <c:pt idx="116">
                  <c:v>0.14179184942732787</c:v>
                </c:pt>
                <c:pt idx="117">
                  <c:v>0.14188899840966201</c:v>
                </c:pt>
                <c:pt idx="118">
                  <c:v>0.14198431369075068</c:v>
                </c:pt>
                <c:pt idx="119">
                  <c:v>0.14207782988197296</c:v>
                </c:pt>
                <c:pt idx="120">
                  <c:v>0.14216958094141313</c:v>
                </c:pt>
                <c:pt idx="121">
                  <c:v>0.1422381938187158</c:v>
                </c:pt>
                <c:pt idx="122">
                  <c:v>0.14226283442176937</c:v>
                </c:pt>
                <c:pt idx="123">
                  <c:v>0.14224433273367929</c:v>
                </c:pt>
                <c:pt idx="124">
                  <c:v>0.1421835030714988</c:v>
                </c:pt>
                <c:pt idx="125">
                  <c:v>0.14208114438192732</c:v>
                </c:pt>
                <c:pt idx="126">
                  <c:v>0.14193804053142892</c:v>
                </c:pt>
                <c:pt idx="127">
                  <c:v>0.14175496059087317</c:v>
                </c:pt>
                <c:pt idx="128">
                  <c:v>0.14153265911480487</c:v>
                </c:pt>
                <c:pt idx="129">
                  <c:v>0.14127187641544112</c:v>
                </c:pt>
                <c:pt idx="130">
                  <c:v>0.14097333883149807</c:v>
                </c:pt>
                <c:pt idx="131">
                  <c:v>0.14063775899194211</c:v>
                </c:pt>
                <c:pt idx="132">
                  <c:v>0.14026583607476381</c:v>
                </c:pt>
                <c:pt idx="133">
                  <c:v>0.13985825606086688</c:v>
                </c:pt>
                <c:pt idx="134">
                  <c:v>0.13941569198316525</c:v>
                </c:pt>
                <c:pt idx="135">
                  <c:v>0.13893880417097823</c:v>
                </c:pt>
                <c:pt idx="136">
                  <c:v>0.1384282404898125</c:v>
                </c:pt>
                <c:pt idx="137">
                  <c:v>0.13788463657661884</c:v>
                </c:pt>
                <c:pt idx="138">
                  <c:v>0.13730861607060743</c:v>
                </c:pt>
                <c:pt idx="139">
                  <c:v>0.13670079083970726</c:v>
                </c:pt>
                <c:pt idx="140">
                  <c:v>0.13606176120275074</c:v>
                </c:pt>
                <c:pt idx="141">
                  <c:v>0.13539211614746446</c:v>
                </c:pt>
                <c:pt idx="142">
                  <c:v>0.13469243354434568</c:v>
                </c:pt>
                <c:pt idx="143">
                  <c:v>0.13396328035650129</c:v>
                </c:pt>
                <c:pt idx="144">
                  <c:v>0.13320521284552703</c:v>
                </c:pt>
                <c:pt idx="145">
                  <c:v>0.13244018314097519</c:v>
                </c:pt>
                <c:pt idx="146">
                  <c:v>0.13168959348394996</c:v>
                </c:pt>
                <c:pt idx="147">
                  <c:v>0.13095317131644302</c:v>
                </c:pt>
                <c:pt idx="148">
                  <c:v>0.13023064922501829</c:v>
                </c:pt>
                <c:pt idx="149">
                  <c:v>0.12952176484370748</c:v>
                </c:pt>
                <c:pt idx="150">
                  <c:v>0.12882626075873815</c:v>
                </c:pt>
                <c:pt idx="151">
                  <c:v>0.12814388441506067</c:v>
                </c:pt>
                <c:pt idx="152">
                  <c:v>0.1274743880246387</c:v>
                </c:pt>
                <c:pt idx="153">
                  <c:v>0.12681752847647143</c:v>
                </c:pt>
                <c:pt idx="154">
                  <c:v>0.1261730672483137</c:v>
                </c:pt>
                <c:pt idx="155">
                  <c:v>0.12554077032006261</c:v>
                </c:pt>
                <c:pt idx="156">
                  <c:v>0.12492040808877886</c:v>
                </c:pt>
                <c:pt idx="157">
                  <c:v>0.1243117552853123</c:v>
                </c:pt>
                <c:pt idx="158">
                  <c:v>0.12371459089250082</c:v>
                </c:pt>
                <c:pt idx="159">
                  <c:v>0.12312869806491368</c:v>
                </c:pt>
                <c:pt idx="160">
                  <c:v>0.12255386405010922</c:v>
                </c:pt>
                <c:pt idx="161">
                  <c:v>0.12198988011137935</c:v>
                </c:pt>
                <c:pt idx="162">
                  <c:v>0.12143654145195172</c:v>
                </c:pt>
                <c:pt idx="163">
                  <c:v>0.12089364714062313</c:v>
                </c:pt>
                <c:pt idx="164">
                  <c:v>0.12036100003879616</c:v>
                </c:pt>
                <c:pt idx="165">
                  <c:v>0.11983840672889322</c:v>
                </c:pt>
                <c:pt idx="166">
                  <c:v>0.11932567744412184</c:v>
                </c:pt>
                <c:pt idx="167">
                  <c:v>0.11882262599956546</c:v>
                </c:pt>
                <c:pt idx="168">
                  <c:v>0.11832906972457503</c:v>
                </c:pt>
                <c:pt idx="169">
                  <c:v>0.11784482939643674</c:v>
                </c:pt>
                <c:pt idx="170">
                  <c:v>0.11736972917529169</c:v>
                </c:pt>
                <c:pt idx="171">
                  <c:v>0.11690359654028404</c:v>
                </c:pt>
                <c:pt idx="172">
                  <c:v>0.11644626222691427</c:v>
                </c:pt>
                <c:pt idx="173">
                  <c:v>0.11599756016557514</c:v>
                </c:pt>
                <c:pt idx="174">
                  <c:v>0.11555732742124744</c:v>
                </c:pt>
                <c:pt idx="175">
                  <c:v>0.11512540413433434</c:v>
                </c:pt>
                <c:pt idx="176">
                  <c:v>0.11470163346261217</c:v>
                </c:pt>
                <c:pt idx="177">
                  <c:v>0.11428586152427726</c:v>
                </c:pt>
                <c:pt idx="178">
                  <c:v>0.11387793734206747</c:v>
                </c:pt>
                <c:pt idx="179">
                  <c:v>0.1134777127884385</c:v>
                </c:pt>
                <c:pt idx="180">
                  <c:v>0.11308504253177516</c:v>
                </c:pt>
                <c:pt idx="181">
                  <c:v>0.11269978398361773</c:v>
                </c:pt>
                <c:pt idx="182">
                  <c:v>0.1123217972468845</c:v>
                </c:pt>
                <c:pt idx="183">
                  <c:v>0.11195094506507167</c:v>
                </c:pt>
                <c:pt idx="184">
                  <c:v>0.11158709277241195</c:v>
                </c:pt>
                <c:pt idx="185">
                  <c:v>0.11123010824497419</c:v>
                </c:pt>
                <c:pt idx="186">
                  <c:v>0.11087986185268567</c:v>
                </c:pt>
                <c:pt idx="187">
                  <c:v>0.11053622641226027</c:v>
                </c:pt>
                <c:pt idx="188">
                  <c:v>0.11019907714101503</c:v>
                </c:pt>
                <c:pt idx="189">
                  <c:v>0.10986829161155835</c:v>
                </c:pt>
                <c:pt idx="190">
                  <c:v>0.10954374970733352</c:v>
                </c:pt>
                <c:pt idx="191">
                  <c:v>0.10922533357900144</c:v>
                </c:pt>
                <c:pt idx="192">
                  <c:v>0.10891292760164649</c:v>
                </c:pt>
                <c:pt idx="193">
                  <c:v>0.10860641833279026</c:v>
                </c:pt>
                <c:pt idx="194">
                  <c:v>0.10830569447119767</c:v>
                </c:pt>
                <c:pt idx="195">
                  <c:v>0.10801064681646078</c:v>
                </c:pt>
                <c:pt idx="196">
                  <c:v>0.10772116822934526</c:v>
                </c:pt>
                <c:pt idx="197">
                  <c:v>0.1074371535928855</c:v>
                </c:pt>
                <c:pt idx="198">
                  <c:v>0.10715849977421406</c:v>
                </c:pt>
                <c:pt idx="199">
                  <c:v>0.10688510558711134</c:v>
                </c:pt>
                <c:pt idx="200">
                  <c:v>0.10661687175526248</c:v>
                </c:pt>
                <c:pt idx="201">
                  <c:v>0.10635370087620763</c:v>
                </c:pt>
                <c:pt idx="202">
                  <c:v>0.10609549738597251</c:v>
                </c:pt>
                <c:pt idx="203">
                  <c:v>0.1058421675243669</c:v>
                </c:pt>
                <c:pt idx="204">
                  <c:v>0.10559361930093786</c:v>
                </c:pt>
                <c:pt idx="205">
                  <c:v>0.8188953449919586</c:v>
                </c:pt>
                <c:pt idx="206">
                  <c:v>2.9413066015951168</c:v>
                </c:pt>
                <c:pt idx="207">
                  <c:v>6.4462302406952556</c:v>
                </c:pt>
                <c:pt idx="208">
                  <c:v>11.307571138936527</c:v>
                </c:pt>
                <c:pt idx="209">
                  <c:v>17.499726722235245</c:v>
                </c:pt>
                <c:pt idx="210">
                  <c:v>24.997577668835611</c:v>
                </c:pt>
                <c:pt idx="211">
                  <c:v>33.776478787852881</c:v>
                </c:pt>
                <c:pt idx="212">
                  <c:v>43.812250069983214</c:v>
                </c:pt>
                <c:pt idx="213">
                  <c:v>55.081167907132567</c:v>
                </c:pt>
                <c:pt idx="214">
                  <c:v>67.55995647778164</c:v>
                </c:pt>
                <c:pt idx="215">
                  <c:v>81.225779294941731</c:v>
                </c:pt>
                <c:pt idx="216">
                  <c:v>96.056230913657657</c:v>
                </c:pt>
                <c:pt idx="217">
                  <c:v>112.02932879502177</c:v>
                </c:pt>
                <c:pt idx="218">
                  <c:v>129.12350532376246</c:v>
                </c:pt>
                <c:pt idx="219">
                  <c:v>147.31759997650136</c:v>
                </c:pt>
                <c:pt idx="220">
                  <c:v>166.59085163783124</c:v>
                </c:pt>
                <c:pt idx="221">
                  <c:v>186.92289106143318</c:v>
                </c:pt>
                <c:pt idx="222">
                  <c:v>208.29373347349249</c:v>
                </c:pt>
                <c:pt idx="223">
                  <c:v>230.6837713157208</c:v>
                </c:pt>
                <c:pt idx="224">
                  <c:v>254.07376712535967</c:v>
                </c:pt>
                <c:pt idx="225">
                  <c:v>278.44484654957193</c:v>
                </c:pt>
                <c:pt idx="226">
                  <c:v>303.77849149169117</c:v>
                </c:pt>
                <c:pt idx="227">
                  <c:v>330.05653338683254</c:v>
                </c:pt>
                <c:pt idx="228">
                  <c:v>357.26114660442983</c:v>
                </c:pt>
                <c:pt idx="229">
                  <c:v>385.37484197530028</c:v>
                </c:pt>
                <c:pt idx="230">
                  <c:v>414.38046044088452</c:v>
                </c:pt>
                <c:pt idx="231">
                  <c:v>444.26116682236574</c:v>
                </c:pt>
                <c:pt idx="232">
                  <c:v>475.00044370738527</c:v>
                </c:pt>
                <c:pt idx="233">
                  <c:v>506.58208545216024</c:v>
                </c:pt>
                <c:pt idx="234">
                  <c:v>538.99019229680255</c:v>
                </c:pt>
                <c:pt idx="235">
                  <c:v>572.20916459171667</c:v>
                </c:pt>
                <c:pt idx="236">
                  <c:v>606.22369713297371</c:v>
                </c:pt>
                <c:pt idx="237">
                  <c:v>641.01877360460719</c:v>
                </c:pt>
                <c:pt idx="238">
                  <c:v>676.57966112580982</c:v>
                </c:pt>
                <c:pt idx="239">
                  <c:v>712.89190490105341</c:v>
                </c:pt>
                <c:pt idx="240">
                  <c:v>749.94132297118938</c:v>
                </c:pt>
                <c:pt idx="241">
                  <c:v>787.00045548109085</c:v>
                </c:pt>
                <c:pt idx="242">
                  <c:v>823.36009144654054</c:v>
                </c:pt>
                <c:pt idx="243">
                  <c:v>859.03343396708613</c:v>
                </c:pt>
                <c:pt idx="244">
                  <c:v>894.03343693184195</c:v>
                </c:pt>
                <c:pt idx="245">
                  <c:v>928.37280972337044</c:v>
                </c:pt>
                <c:pt idx="246">
                  <c:v>962.06402183278067</c:v>
                </c:pt>
                <c:pt idx="247">
                  <c:v>995.11930738771355</c:v>
                </c:pt>
                <c:pt idx="248">
                  <c:v>1027.5506695948623</c:v>
                </c:pt>
                <c:pt idx="249">
                  <c:v>1059.3698850986391</c:v>
                </c:pt>
                <c:pt idx="250">
                  <c:v>1090.5885082575699</c:v>
                </c:pt>
                <c:pt idx="251">
                  <c:v>1121.2178753399749</c:v>
                </c:pt>
                <c:pt idx="252">
                  <c:v>1151.2691086404527</c:v>
                </c:pt>
                <c:pt idx="253">
                  <c:v>1180.7531205186642</c:v>
                </c:pt>
                <c:pt idx="254">
                  <c:v>1209.6806173618877</c:v>
                </c:pt>
                <c:pt idx="255">
                  <c:v>1238.0621034727744</c:v>
                </c:pt>
                <c:pt idx="256">
                  <c:v>1265.9078848837285</c:v>
                </c:pt>
                <c:pt idx="257">
                  <c:v>1293.228073099285</c:v>
                </c:pt>
                <c:pt idx="258">
                  <c:v>1320.0325887678532</c:v>
                </c:pt>
                <c:pt idx="259">
                  <c:v>1346.3311652841526</c:v>
                </c:pt>
                <c:pt idx="260">
                  <c:v>1372.1333523236544</c:v>
                </c:pt>
                <c:pt idx="261">
                  <c:v>1397.4485193103092</c:v>
                </c:pt>
                <c:pt idx="262">
                  <c:v>1422.2858588188205</c:v>
                </c:pt>
                <c:pt idx="263">
                  <c:v>1446.6543899127</c:v>
                </c:pt>
                <c:pt idx="264">
                  <c:v>1470.5629614193174</c:v>
                </c:pt>
                <c:pt idx="265">
                  <c:v>1494.0202551431321</c:v>
                </c:pt>
                <c:pt idx="266">
                  <c:v>1517.0347890182748</c:v>
                </c:pt>
                <c:pt idx="267">
                  <c:v>1539.6149202016234</c:v>
                </c:pt>
                <c:pt idx="268">
                  <c:v>1561.7688481074993</c:v>
                </c:pt>
                <c:pt idx="269">
                  <c:v>1583.5046173850785</c:v>
                </c:pt>
                <c:pt idx="270">
                  <c:v>1604.8301208396081</c:v>
                </c:pt>
                <c:pt idx="271">
                  <c:v>1625.7531022984822</c:v>
                </c:pt>
                <c:pt idx="272">
                  <c:v>1646.2811594232205</c:v>
                </c:pt>
                <c:pt idx="273">
                  <c:v>1666.4217464683713</c:v>
                </c:pt>
                <c:pt idx="274">
                  <c:v>1686.1821769883368</c:v>
                </c:pt>
                <c:pt idx="275">
                  <c:v>1705.569626493113</c:v>
                </c:pt>
                <c:pt idx="276">
                  <c:v>1724.5911350538931</c:v>
                </c:pt>
                <c:pt idx="277">
                  <c:v>1742.5400642769707</c:v>
                </c:pt>
                <c:pt idx="278">
                  <c:v>1758.7276316314146</c:v>
                </c:pt>
                <c:pt idx="279">
                  <c:v>1773.187083080021</c:v>
                </c:pt>
                <c:pt idx="280">
                  <c:v>1785.9510370631765</c:v>
                </c:pt>
                <c:pt idx="281">
                  <c:v>1797.0514963434357</c:v>
                </c:pt>
                <c:pt idx="282">
                  <c:v>1806.5198596265313</c:v>
                </c:pt>
                <c:pt idx="283">
                  <c:v>1814.3869329630354</c:v>
                </c:pt>
                <c:pt idx="284">
                  <c:v>1820.6829409348099</c:v>
                </c:pt>
                <c:pt idx="285">
                  <c:v>1825.4375376303167</c:v>
                </c:pt>
                <c:pt idx="286">
                  <c:v>1828.6798174127607</c:v>
                </c:pt>
                <c:pt idx="287">
                  <c:v>1830.4383254849886</c:v>
                </c:pt>
                <c:pt idx="288">
                  <c:v>1830.7410682549692</c:v>
                </c:pt>
                <c:pt idx="289">
                  <c:v>1829.6155235056251</c:v>
                </c:pt>
                <c:pt idx="290">
                  <c:v>1827.0886503727127</c:v>
                </c:pt>
                <c:pt idx="291">
                  <c:v>1823.1868991343554</c:v>
                </c:pt>
                <c:pt idx="292">
                  <c:v>1817.9362208158109</c:v>
                </c:pt>
                <c:pt idx="293">
                  <c:v>1811.362076612942</c:v>
                </c:pt>
                <c:pt idx="294">
                  <c:v>1803.4894471378154</c:v>
                </c:pt>
                <c:pt idx="295">
                  <c:v>1794.3428414897937</c:v>
                </c:pt>
                <c:pt idx="296">
                  <c:v>1783.9463061554052</c:v>
                </c:pt>
                <c:pt idx="297">
                  <c:v>1772.3234337402282</c:v>
                </c:pt>
                <c:pt idx="298">
                  <c:v>1759.4973715359654</c:v>
                </c:pt>
                <c:pt idx="299">
                  <c:v>1745.4908299257986</c:v>
                </c:pt>
                <c:pt idx="300">
                  <c:v>1730.3260906311104</c:v>
                </c:pt>
                <c:pt idx="301">
                  <c:v>1714.0250148025332</c:v>
                </c:pt>
                <c:pt idx="302">
                  <c:v>1696.6090509582857</c:v>
                </c:pt>
                <c:pt idx="303">
                  <c:v>1678.0992427726683</c:v>
                </c:pt>
                <c:pt idx="304">
                  <c:v>1658.5162367175533</c:v>
                </c:pt>
                <c:pt idx="305">
                  <c:v>1637.8802895596364</c:v>
                </c:pt>
                <c:pt idx="306">
                  <c:v>1616.2112757161806</c:v>
                </c:pt>
                <c:pt idx="307">
                  <c:v>1593.5286944719187</c:v>
                </c:pt>
                <c:pt idx="308">
                  <c:v>1569.8516770597328</c:v>
                </c:pt>
                <c:pt idx="309">
                  <c:v>1545.1989936076852</c:v>
                </c:pt>
                <c:pt idx="310">
                  <c:v>1519.5890599549284</c:v>
                </c:pt>
                <c:pt idx="311">
                  <c:v>1493.0399443389588</c:v>
                </c:pt>
                <c:pt idx="312">
                  <c:v>1465.5693739566468</c:v>
                </c:pt>
                <c:pt idx="313">
                  <c:v>1437.9082869839606</c:v>
                </c:pt>
                <c:pt idx="314">
                  <c:v>1410.7693070721457</c:v>
                </c:pt>
                <c:pt idx="315">
                  <c:v>1384.1425793740921</c:v>
                </c:pt>
                <c:pt idx="316">
                  <c:v>1358.0184350543698</c:v>
                </c:pt>
                <c:pt idx="317">
                  <c:v>1332.3873877782314</c:v>
                </c:pt>
                <c:pt idx="318">
                  <c:v>1307.240130266885</c:v>
                </c:pt>
                <c:pt idx="319">
                  <c:v>1282.5675309177857</c:v>
                </c:pt>
                <c:pt idx="320">
                  <c:v>1258.360630488723</c:v>
                </c:pt>
                <c:pt idx="321">
                  <c:v>1234.6106388444921</c:v>
                </c:pt>
                <c:pt idx="322">
                  <c:v>1211.308931764976</c:v>
                </c:pt>
                <c:pt idx="323">
                  <c:v>1188.4470478134731</c:v>
                </c:pt>
                <c:pt idx="324">
                  <c:v>1166.0166852641366</c:v>
                </c:pt>
                <c:pt idx="325">
                  <c:v>1144.0096990874088</c:v>
                </c:pt>
                <c:pt idx="326">
                  <c:v>1122.4180979923558</c:v>
                </c:pt>
                <c:pt idx="327">
                  <c:v>1101.2340415248289</c:v>
                </c:pt>
                <c:pt idx="328">
                  <c:v>1080.4498372203971</c:v>
                </c:pt>
                <c:pt idx="329">
                  <c:v>1060.0579378110206</c:v>
                </c:pt>
                <c:pt idx="330">
                  <c:v>1040.0509384844472</c:v>
                </c:pt>
                <c:pt idx="331">
                  <c:v>1020.4215741953388</c:v>
                </c:pt>
                <c:pt idx="332">
                  <c:v>1001.1627170271502</c:v>
                </c:pt>
                <c:pt idx="333">
                  <c:v>982.26737360380275</c:v>
                </c:pt>
                <c:pt idx="334">
                  <c:v>963.72868255021422</c:v>
                </c:pt>
                <c:pt idx="335">
                  <c:v>945.53991200076007</c:v>
                </c:pt>
                <c:pt idx="336">
                  <c:v>927.69445715476411</c:v>
                </c:pt>
                <c:pt idx="337">
                  <c:v>910.18583787812781</c:v>
                </c:pt>
                <c:pt idx="338">
                  <c:v>893.00769635023164</c:v>
                </c:pt>
                <c:pt idx="339">
                  <c:v>876.15379475524981</c:v>
                </c:pt>
                <c:pt idx="340">
                  <c:v>859.61801301704213</c:v>
                </c:pt>
                <c:pt idx="341">
                  <c:v>843.39434657680056</c:v>
                </c:pt>
                <c:pt idx="342">
                  <c:v>827.47690421264224</c:v>
                </c:pt>
                <c:pt idx="343">
                  <c:v>811.85990590035885</c:v>
                </c:pt>
                <c:pt idx="344">
                  <c:v>796.53768071454408</c:v>
                </c:pt>
                <c:pt idx="345">
                  <c:v>781.50466476933786</c:v>
                </c:pt>
                <c:pt idx="346">
                  <c:v>766.75539919803896</c:v>
                </c:pt>
                <c:pt idx="347">
                  <c:v>752.28452817085315</c:v>
                </c:pt>
                <c:pt idx="348">
                  <c:v>738.08679695005753</c:v>
                </c:pt>
                <c:pt idx="349">
                  <c:v>724.15704998187073</c:v>
                </c:pt>
                <c:pt idx="350">
                  <c:v>710.49022902434365</c:v>
                </c:pt>
                <c:pt idx="351">
                  <c:v>697.08137131058356</c:v>
                </c:pt>
                <c:pt idx="352">
                  <c:v>683.92560774664776</c:v>
                </c:pt>
                <c:pt idx="353">
                  <c:v>671.01816114345422</c:v>
                </c:pt>
                <c:pt idx="354">
                  <c:v>658.3543444820632</c:v>
                </c:pt>
                <c:pt idx="355">
                  <c:v>645.92955921170233</c:v>
                </c:pt>
                <c:pt idx="356">
                  <c:v>633.7392935799179</c:v>
                </c:pt>
                <c:pt idx="357">
                  <c:v>621.77912099424339</c:v>
                </c:pt>
                <c:pt idx="358">
                  <c:v>610.04469841479158</c:v>
                </c:pt>
                <c:pt idx="359">
                  <c:v>598.53176477718921</c:v>
                </c:pt>
                <c:pt idx="360">
                  <c:v>587.2361394452754</c:v>
                </c:pt>
                <c:pt idx="361">
                  <c:v>576.15372069300781</c:v>
                </c:pt>
                <c:pt idx="362">
                  <c:v>565.28048421502342</c:v>
                </c:pt>
                <c:pt idx="363">
                  <c:v>554.61248166531107</c:v>
                </c:pt>
                <c:pt idx="364">
                  <c:v>544.14583922346787</c:v>
                </c:pt>
                <c:pt idx="365">
                  <c:v>533.87675618801734</c:v>
                </c:pt>
                <c:pt idx="366">
                  <c:v>523.80150359627942</c:v>
                </c:pt>
                <c:pt idx="367">
                  <c:v>513.91642287028913</c:v>
                </c:pt>
                <c:pt idx="368">
                  <c:v>504.21792448827603</c:v>
                </c:pt>
                <c:pt idx="369">
                  <c:v>494.70248668121792</c:v>
                </c:pt>
                <c:pt idx="370">
                  <c:v>485.36665415399767</c:v>
                </c:pt>
                <c:pt idx="371">
                  <c:v>476.2070368306986</c:v>
                </c:pt>
                <c:pt idx="372">
                  <c:v>467.22030862358258</c:v>
                </c:pt>
                <c:pt idx="373">
                  <c:v>458.40320622530413</c:v>
                </c:pt>
                <c:pt idx="374">
                  <c:v>449.75252792392075</c:v>
                </c:pt>
                <c:pt idx="375">
                  <c:v>441.26513244027115</c:v>
                </c:pt>
                <c:pt idx="376">
                  <c:v>432.93793778729736</c:v>
                </c:pt>
                <c:pt idx="377">
                  <c:v>424.76792015089785</c:v>
                </c:pt>
                <c:pt idx="378">
                  <c:v>416.75211279190421</c:v>
                </c:pt>
                <c:pt idx="379">
                  <c:v>408.88760496878382</c:v>
                </c:pt>
                <c:pt idx="380">
                  <c:v>401.17154088067571</c:v>
                </c:pt>
                <c:pt idx="381">
                  <c:v>393.60111863037815</c:v>
                </c:pt>
                <c:pt idx="382">
                  <c:v>386.17358920690833</c:v>
                </c:pt>
                <c:pt idx="383">
                  <c:v>378.88625548726793</c:v>
                </c:pt>
                <c:pt idx="384">
                  <c:v>371.73647125704963</c:v>
                </c:pt>
                <c:pt idx="385">
                  <c:v>364.72164024952963</c:v>
                </c:pt>
                <c:pt idx="386">
                  <c:v>357.83921520289834</c:v>
                </c:pt>
                <c:pt idx="387">
                  <c:v>351.0866969352852</c:v>
                </c:pt>
                <c:pt idx="388">
                  <c:v>344.46163343724288</c:v>
                </c:pt>
                <c:pt idx="389">
                  <c:v>337.96161898136108</c:v>
                </c:pt>
                <c:pt idx="390">
                  <c:v>331.58429324868558</c:v>
                </c:pt>
                <c:pt idx="391">
                  <c:v>325.32734047162808</c:v>
                </c:pt>
                <c:pt idx="392">
                  <c:v>319.18848859305166</c:v>
                </c:pt>
                <c:pt idx="393">
                  <c:v>313.16550844123037</c:v>
                </c:pt>
                <c:pt idx="394">
                  <c:v>307.25621292038034</c:v>
                </c:pt>
                <c:pt idx="395">
                  <c:v>301.45845621647038</c:v>
                </c:pt>
                <c:pt idx="396">
                  <c:v>295.77013301802305</c:v>
                </c:pt>
                <c:pt idx="397">
                  <c:v>290.18917775162248</c:v>
                </c:pt>
                <c:pt idx="398">
                  <c:v>284.71356383185361</c:v>
                </c:pt>
                <c:pt idx="399">
                  <c:v>279.3413029253968</c:v>
                </c:pt>
                <c:pt idx="400">
                  <c:v>274.07044422901487</c:v>
                </c:pt>
                <c:pt idx="401">
                  <c:v>268.8990737611669</c:v>
                </c:pt>
                <c:pt idx="402">
                  <c:v>263.8253136669934</c:v>
                </c:pt>
                <c:pt idx="403">
                  <c:v>258.84732153641977</c:v>
                </c:pt>
                <c:pt idx="404">
                  <c:v>253.96328973513116</c:v>
                </c:pt>
                <c:pt idx="405">
                  <c:v>249.17144474817451</c:v>
                </c:pt>
                <c:pt idx="406">
                  <c:v>244.47004653595101</c:v>
                </c:pt>
                <c:pt idx="407">
                  <c:v>239.85738790236348</c:v>
                </c:pt>
                <c:pt idx="408">
                  <c:v>235.33179387489082</c:v>
                </c:pt>
                <c:pt idx="409">
                  <c:v>230.891621096363</c:v>
                </c:pt>
                <c:pt idx="410">
                  <c:v>226.53525722821701</c:v>
                </c:pt>
                <c:pt idx="411">
                  <c:v>222.2611203650159</c:v>
                </c:pt>
                <c:pt idx="412">
                  <c:v>218.06765846001917</c:v>
                </c:pt>
                <c:pt idx="413">
                  <c:v>213.95334876159527</c:v>
                </c:pt>
                <c:pt idx="414">
                  <c:v>209.91669726027266</c:v>
                </c:pt>
                <c:pt idx="415">
                  <c:v>205.95623814622667</c:v>
                </c:pt>
                <c:pt idx="416">
                  <c:v>202.07053327700768</c:v>
                </c:pt>
                <c:pt idx="417">
                  <c:v>198.25817165531478</c:v>
                </c:pt>
                <c:pt idx="418">
                  <c:v>194.51776891662777</c:v>
                </c:pt>
                <c:pt idx="419">
                  <c:v>190.84796682650895</c:v>
                </c:pt>
                <c:pt idx="420">
                  <c:v>187.24743278739405</c:v>
                </c:pt>
                <c:pt idx="421">
                  <c:v>183.714859354693</c:v>
                </c:pt>
                <c:pt idx="422">
                  <c:v>180.24896376202335</c:v>
                </c:pt>
                <c:pt idx="423">
                  <c:v>176.84848745540569</c:v>
                </c:pt>
                <c:pt idx="424">
                  <c:v>173.51219563625102</c:v>
                </c:pt>
                <c:pt idx="425">
                  <c:v>170.23887681297418</c:v>
                </c:pt>
                <c:pt idx="426">
                  <c:v>167.02734236107091</c:v>
                </c:pt>
                <c:pt idx="427">
                  <c:v>163.8764260914981</c:v>
                </c:pt>
                <c:pt idx="428">
                  <c:v>160.78498382720156</c:v>
                </c:pt>
                <c:pt idx="429">
                  <c:v>157.75189298763596</c:v>
                </c:pt>
                <c:pt idx="430">
                  <c:v>154.77605218112816</c:v>
                </c:pt>
                <c:pt idx="431">
                  <c:v>151.85638080493382</c:v>
                </c:pt>
                <c:pt idx="432">
                  <c:v>148.99181865284339</c:v>
                </c:pt>
                <c:pt idx="433">
                  <c:v>146.18132553019447</c:v>
                </c:pt>
                <c:pt idx="434">
                  <c:v>143.42388087615109</c:v>
                </c:pt>
                <c:pt idx="435">
                  <c:v>140.71848339311219</c:v>
                </c:pt>
                <c:pt idx="436">
                  <c:v>138.06415068311543</c:v>
                </c:pt>
                <c:pt idx="437">
                  <c:v>135.4599188911036</c:v>
                </c:pt>
                <c:pt idx="438">
                  <c:v>132.90484235492445</c:v>
                </c:pt>
                <c:pt idx="439">
                  <c:v>130.39799326193736</c:v>
                </c:pt>
                <c:pt idx="440">
                  <c:v>127.93846131210086</c:v>
                </c:pt>
                <c:pt idx="441">
                  <c:v>125.52535338741984</c:v>
                </c:pt>
                <c:pt idx="442">
                  <c:v>123.15779322763197</c:v>
                </c:pt>
                <c:pt idx="443">
                  <c:v>120.83492111201544</c:v>
                </c:pt>
                <c:pt idx="444">
                  <c:v>118.5558935472028</c:v>
                </c:pt>
                <c:pt idx="445">
                  <c:v>116.31988296088718</c:v>
                </c:pt>
                <c:pt idx="446">
                  <c:v>114.12607740131013</c:v>
                </c:pt>
                <c:pt idx="447">
                  <c:v>111.97368024242115</c:v>
                </c:pt>
                <c:pt idx="448">
                  <c:v>109.86190989460309</c:v>
                </c:pt>
                <c:pt idx="449">
                  <c:v>107.78999952085701</c:v>
                </c:pt>
                <c:pt idx="450">
                  <c:v>105.75719675834448</c:v>
                </c:pt>
                <c:pt idx="451">
                  <c:v>103.76276344518563</c:v>
                </c:pt>
                <c:pt idx="452">
                  <c:v>101.80597535241404</c:v>
                </c:pt>
                <c:pt idx="453">
                  <c:v>99.886121920990817</c:v>
                </c:pt>
                <c:pt idx="454">
                  <c:v>98.002506003782941</c:v>
                </c:pt>
                <c:pt idx="455">
                  <c:v>96.154443612411427</c:v>
                </c:pt>
                <c:pt idx="456">
                  <c:v>94.341263668877801</c:v>
                </c:pt>
                <c:pt idx="457">
                  <c:v>92.562307761879111</c:v>
                </c:pt>
                <c:pt idx="458">
                  <c:v>90.81692990772197</c:v>
                </c:pt>
                <c:pt idx="459">
                  <c:v>89.104496315749557</c:v>
                </c:pt>
                <c:pt idx="460">
                  <c:v>87.424385158196486</c:v>
                </c:pt>
                <c:pt idx="461">
                  <c:v>85.775986344387292</c:v>
                </c:pt>
                <c:pt idx="462">
                  <c:v>84.158701299197233</c:v>
                </c:pt>
                <c:pt idx="463">
                  <c:v>82.571942745694528</c:v>
                </c:pt>
                <c:pt idx="464">
                  <c:v>81.015134491885391</c:v>
                </c:pt>
                <c:pt idx="465">
                  <c:v>79.487711221484176</c:v>
                </c:pt>
                <c:pt idx="466">
                  <c:v>77.989118288632667</c:v>
                </c:pt>
                <c:pt idx="467">
                  <c:v>76.51881151649448</c:v>
                </c:pt>
                <c:pt idx="468">
                  <c:v>75.076256999650425</c:v>
                </c:pt>
                <c:pt idx="469">
                  <c:v>73.660930910224295</c:v>
                </c:pt>
                <c:pt idx="470">
                  <c:v>72.27231930766753</c:v>
                </c:pt>
                <c:pt idx="471">
                  <c:v>70.909917952134649</c:v>
                </c:pt>
                <c:pt idx="472">
                  <c:v>69.573232121380912</c:v>
                </c:pt>
                <c:pt idx="473">
                  <c:v>68.261776431116303</c:v>
                </c:pt>
                <c:pt idx="474">
                  <c:v>66.975074658750287</c:v>
                </c:pt>
                <c:pt idx="475">
                  <c:v>65.712659570463273</c:v>
                </c:pt>
                <c:pt idx="476">
                  <c:v>64.474072751542394</c:v>
                </c:pt>
                <c:pt idx="477">
                  <c:v>63.258864439919471</c:v>
                </c:pt>
                <c:pt idx="478">
                  <c:v>62.066593362851165</c:v>
                </c:pt>
                <c:pt idx="479">
                  <c:v>60.89682657668164</c:v>
                </c:pt>
                <c:pt idx="480">
                  <c:v>59.749139309629882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A7E7-2A44-9BE0-C5F256409A7D}"/>
            </c:ext>
          </c:extLst>
        </c:ser>
        <c:dLbls/>
        <c:axId val="244565504"/>
        <c:axId val="244567424"/>
      </c:scatterChart>
      <c:valAx>
        <c:axId val="244565504"/>
        <c:scaling>
          <c:orientation val="minMax"/>
          <c:max val="43"/>
          <c:min val="0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t in min 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567424"/>
        <c:crosses val="autoZero"/>
        <c:crossBetween val="midCat"/>
      </c:valAx>
      <c:valAx>
        <c:axId val="24456742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u="none" strike="noStrike" baseline="0">
                    <a:solidFill>
                      <a:schemeClr val="tx1"/>
                    </a:solidFill>
                    <a:effectLst/>
                  </a:rPr>
                  <a:t>c</a:t>
                </a:r>
                <a:r>
                  <a:rPr lang="de-DE" sz="1000" b="0" i="0" u="none" strike="noStrike" baseline="-25000">
                    <a:solidFill>
                      <a:schemeClr val="tx1"/>
                    </a:solidFill>
                    <a:effectLst/>
                  </a:rPr>
                  <a:t>cab 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baseline="0">
                    <a:effectLst/>
                  </a:rPr>
                  <a:t>in µg/m</a:t>
                </a:r>
                <a:r>
                  <a:rPr lang="de-DE" sz="1000" b="0" i="0" baseline="30000">
                    <a:effectLst/>
                  </a:rPr>
                  <a:t>3</a:t>
                </a:r>
                <a:endParaRPr lang="de-DE" sz="1000">
                  <a:effectLst/>
                </a:endParaRP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5655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P5A!$D$39:$D$519</c:f>
              <c:numCache>
                <c:formatCode>0.00</c:formatCode>
                <c:ptCount val="481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</c:numCache>
            </c:numRef>
          </c:xVal>
          <c:yVal>
            <c:numRef>
              <c:f>P5A!$E$39:$E$519</c:f>
              <c:numCache>
                <c:formatCode>General</c:formatCode>
                <c:ptCount val="481"/>
                <c:pt idx="0">
                  <c:v>0.10000000000000002</c:v>
                </c:pt>
                <c:pt idx="1">
                  <c:v>0.10035325759824763</c:v>
                </c:pt>
                <c:pt idx="2">
                  <c:v>0.10069976077105704</c:v>
                </c:pt>
                <c:pt idx="3">
                  <c:v>0.10103963866572251</c:v>
                </c:pt>
                <c:pt idx="4">
                  <c:v>0.10137301796019085</c:v>
                </c:pt>
                <c:pt idx="5">
                  <c:v>0.10170002291027623</c:v>
                </c:pt>
                <c:pt idx="6">
                  <c:v>0.10202077539597236</c:v>
                </c:pt>
                <c:pt idx="7">
                  <c:v>0.10233539496687911</c:v>
                </c:pt>
                <c:pt idx="8">
                  <c:v>0.10264399888676055</c:v>
                </c:pt>
                <c:pt idx="9">
                  <c:v>0.10294670217725112</c:v>
                </c:pt>
                <c:pt idx="10">
                  <c:v>0.10324361766072587</c:v>
                </c:pt>
                <c:pt idx="11">
                  <c:v>0.10353485600235139</c:v>
                </c:pt>
                <c:pt idx="12">
                  <c:v>0.10382052575133228</c:v>
                </c:pt>
                <c:pt idx="13">
                  <c:v>0.10410073338136934</c:v>
                </c:pt>
                <c:pt idx="14">
                  <c:v>0.10437558333034393</c:v>
                </c:pt>
                <c:pt idx="15">
                  <c:v>0.10464517803924371</c:v>
                </c:pt>
                <c:pt idx="16">
                  <c:v>0.10490961799034398</c:v>
                </c:pt>
                <c:pt idx="17">
                  <c:v>0.10516900174465912</c:v>
                </c:pt>
                <c:pt idx="18">
                  <c:v>0.10542342597867775</c:v>
                </c:pt>
                <c:pt idx="19">
                  <c:v>0.1056729855203957</c:v>
                </c:pt>
                <c:pt idx="20">
                  <c:v>0.10591777338465988</c:v>
                </c:pt>
                <c:pt idx="21">
                  <c:v>0.10615788080783645</c:v>
                </c:pt>
                <c:pt idx="22">
                  <c:v>0.10639339728181603</c:v>
                </c:pt>
                <c:pt idx="23">
                  <c:v>0.10662441058736878</c:v>
                </c:pt>
                <c:pt idx="24">
                  <c:v>0.10685100682686172</c:v>
                </c:pt>
                <c:pt idx="25">
                  <c:v>0.10707327045635044</c:v>
                </c:pt>
                <c:pt idx="26">
                  <c:v>0.10729128431705726</c:v>
                </c:pt>
                <c:pt idx="27">
                  <c:v>0.10750512966624741</c:v>
                </c:pt>
                <c:pt idx="28">
                  <c:v>0.10771488620751503</c:v>
                </c:pt>
                <c:pt idx="29">
                  <c:v>0.10792063212048987</c:v>
                </c:pt>
                <c:pt idx="30">
                  <c:v>0.10812244408997618</c:v>
                </c:pt>
                <c:pt idx="31">
                  <c:v>0.10832039733453429</c:v>
                </c:pt>
                <c:pt idx="32">
                  <c:v>0.10851456563451584</c:v>
                </c:pt>
                <c:pt idx="33">
                  <c:v>0.10870502135956284</c:v>
                </c:pt>
                <c:pt idx="34">
                  <c:v>0.10889183549558105</c:v>
                </c:pt>
                <c:pt idx="35">
                  <c:v>0.10907507767119759</c:v>
                </c:pt>
                <c:pt idx="36">
                  <c:v>0.10925481618371254</c:v>
                </c:pt>
                <c:pt idx="37">
                  <c:v>0.10943111802455452</c:v>
                </c:pt>
                <c:pt idx="38">
                  <c:v>0.10960404890424946</c:v>
                </c:pt>
                <c:pt idx="39">
                  <c:v>0.109773673276912</c:v>
                </c:pt>
                <c:pt idx="40">
                  <c:v>0.10994005436426846</c:v>
                </c:pt>
                <c:pt idx="41">
                  <c:v>0.11010325417922073</c:v>
                </c:pt>
                <c:pt idx="42">
                  <c:v>0.11026333354895938</c:v>
                </c:pt>
                <c:pt idx="43">
                  <c:v>0.11042035213763499</c:v>
                </c:pt>
                <c:pt idx="44">
                  <c:v>0.11057436846859586</c:v>
                </c:pt>
                <c:pt idx="45">
                  <c:v>0.11072543994620074</c:v>
                </c:pt>
                <c:pt idx="46">
                  <c:v>0.11087362287721414</c:v>
                </c:pt>
                <c:pt idx="47">
                  <c:v>0.11101897249179299</c:v>
                </c:pt>
                <c:pt idx="48">
                  <c:v>0.1111615429640717</c:v>
                </c:pt>
                <c:pt idx="49">
                  <c:v>0.11130138743235365</c:v>
                </c:pt>
                <c:pt idx="50">
                  <c:v>0.1114385580189169</c:v>
                </c:pt>
                <c:pt idx="51">
                  <c:v>0.11157310584944076</c:v>
                </c:pt>
                <c:pt idx="52">
                  <c:v>0.11170508107206135</c:v>
                </c:pt>
                <c:pt idx="53">
                  <c:v>0.11183453287606249</c:v>
                </c:pt>
                <c:pt idx="54">
                  <c:v>0.11196150951020938</c:v>
                </c:pt>
                <c:pt idx="55">
                  <c:v>0.11208605830073168</c:v>
                </c:pt>
                <c:pt idx="56">
                  <c:v>0.11220822566896278</c:v>
                </c:pt>
                <c:pt idx="57">
                  <c:v>0.11232805714864177</c:v>
                </c:pt>
                <c:pt idx="58">
                  <c:v>0.11244559740288453</c:v>
                </c:pt>
                <c:pt idx="59">
                  <c:v>0.11256089024083049</c:v>
                </c:pt>
                <c:pt idx="60">
                  <c:v>0.11267397863397094</c:v>
                </c:pt>
                <c:pt idx="61">
                  <c:v>0.11278490473216521</c:v>
                </c:pt>
                <c:pt idx="62">
                  <c:v>0.11289370987935056</c:v>
                </c:pt>
                <c:pt idx="63">
                  <c:v>0.11300043462895182</c:v>
                </c:pt>
                <c:pt idx="64">
                  <c:v>0.11310511875899625</c:v>
                </c:pt>
                <c:pt idx="65">
                  <c:v>0.11320780128693936</c:v>
                </c:pt>
                <c:pt idx="66">
                  <c:v>0.11330852048420752</c:v>
                </c:pt>
                <c:pt idx="67">
                  <c:v>0.11340731389046224</c:v>
                </c:pt>
                <c:pt idx="68">
                  <c:v>0.11350421832759172</c:v>
                </c:pt>
                <c:pt idx="69">
                  <c:v>0.11359926991343516</c:v>
                </c:pt>
                <c:pt idx="70">
                  <c:v>0.11369250407524428</c:v>
                </c:pt>
                <c:pt idx="71">
                  <c:v>0.1137839555628877</c:v>
                </c:pt>
                <c:pt idx="72">
                  <c:v>0.11387365846180277</c:v>
                </c:pt>
                <c:pt idx="73">
                  <c:v>0.11396164620569973</c:v>
                </c:pt>
                <c:pt idx="74">
                  <c:v>0.11404795158902309</c:v>
                </c:pt>
                <c:pt idx="75">
                  <c:v>0.11413260677917446</c:v>
                </c:pt>
                <c:pt idx="76">
                  <c:v>0.11421564332850205</c:v>
                </c:pt>
                <c:pt idx="77">
                  <c:v>0.11429709218606063</c:v>
                </c:pt>
                <c:pt idx="78">
                  <c:v>0.11437698370914677</c:v>
                </c:pt>
                <c:pt idx="79">
                  <c:v>0.11445534767461343</c:v>
                </c:pt>
                <c:pt idx="80">
                  <c:v>0.11453221328996845</c:v>
                </c:pt>
                <c:pt idx="81">
                  <c:v>0.11460760920426039</c:v>
                </c:pt>
                <c:pt idx="82">
                  <c:v>0.11468156351875672</c:v>
                </c:pt>
                <c:pt idx="83">
                  <c:v>0.11475410379741752</c:v>
                </c:pt>
                <c:pt idx="84">
                  <c:v>0.11482525707716898</c:v>
                </c:pt>
                <c:pt idx="85">
                  <c:v>0.11489504987798058</c:v>
                </c:pt>
                <c:pt idx="86">
                  <c:v>0.11496350821274942</c:v>
                </c:pt>
                <c:pt idx="87">
                  <c:v>0.11503065759699573</c:v>
                </c:pt>
                <c:pt idx="88">
                  <c:v>0.11509652305837281</c:v>
                </c:pt>
                <c:pt idx="89">
                  <c:v>0.11516112914599536</c:v>
                </c:pt>
                <c:pt idx="90">
                  <c:v>0.11522449993958923</c:v>
                </c:pt>
                <c:pt idx="91">
                  <c:v>0.11528665905846637</c:v>
                </c:pt>
                <c:pt idx="92">
                  <c:v>0.11534762967032811</c:v>
                </c:pt>
                <c:pt idx="93">
                  <c:v>0.11540743449990012</c:v>
                </c:pt>
                <c:pt idx="94">
                  <c:v>0.11546609583740237</c:v>
                </c:pt>
                <c:pt idx="95">
                  <c:v>0.11552363554685689</c:v>
                </c:pt>
                <c:pt idx="96">
                  <c:v>0.11558007507423698</c:v>
                </c:pt>
                <c:pt idx="97">
                  <c:v>0.11563543545546043</c:v>
                </c:pt>
                <c:pt idx="98">
                  <c:v>0.11568973732422991</c:v>
                </c:pt>
                <c:pt idx="99">
                  <c:v>0.1157430009197235</c:v>
                </c:pt>
                <c:pt idx="100">
                  <c:v>0.11579524609413823</c:v>
                </c:pt>
                <c:pt idx="101">
                  <c:v>0.11584649232008916</c:v>
                </c:pt>
                <c:pt idx="102">
                  <c:v>0.11589675869786727</c:v>
                </c:pt>
                <c:pt idx="103">
                  <c:v>0.11594606396255842</c:v>
                </c:pt>
                <c:pt idx="104">
                  <c:v>0.11599442649102613</c:v>
                </c:pt>
                <c:pt idx="105">
                  <c:v>0.11604186430876105</c:v>
                </c:pt>
                <c:pt idx="106">
                  <c:v>0.1160883950965993</c:v>
                </c:pt>
                <c:pt idx="107">
                  <c:v>0.11613403619731234</c:v>
                </c:pt>
                <c:pt idx="108">
                  <c:v>0.11617880462207106</c:v>
                </c:pt>
                <c:pt idx="109">
                  <c:v>0.1162227170567859</c:v>
                </c:pt>
                <c:pt idx="110">
                  <c:v>0.11626578986832614</c:v>
                </c:pt>
                <c:pt idx="111">
                  <c:v>0.11630803911062002</c:v>
                </c:pt>
                <c:pt idx="112">
                  <c:v>0.11634948053063827</c:v>
                </c:pt>
                <c:pt idx="113">
                  <c:v>0.11639012957426334</c:v>
                </c:pt>
                <c:pt idx="114">
                  <c:v>0.11643000139204623</c:v>
                </c:pt>
                <c:pt idx="115">
                  <c:v>0.11646911084485345</c:v>
                </c:pt>
                <c:pt idx="116">
                  <c:v>0.1165074725094058</c:v>
                </c:pt>
                <c:pt idx="117">
                  <c:v>0.11654510068371138</c:v>
                </c:pt>
                <c:pt idx="118">
                  <c:v>0.11658200939239476</c:v>
                </c:pt>
                <c:pt idx="119">
                  <c:v>0.11661821239192408</c:v>
                </c:pt>
                <c:pt idx="120">
                  <c:v>0.11665372317573837</c:v>
                </c:pt>
                <c:pt idx="121">
                  <c:v>0.11667776459985627</c:v>
                </c:pt>
                <c:pt idx="122">
                  <c:v>0.11667983479851961</c:v>
                </c:pt>
                <c:pt idx="123">
                  <c:v>0.11666035387027647</c:v>
                </c:pt>
                <c:pt idx="124">
                  <c:v>0.116619733881224</c:v>
                </c:pt>
                <c:pt idx="125">
                  <c:v>0.11655837901859206</c:v>
                </c:pt>
                <c:pt idx="126">
                  <c:v>0.11647668574139036</c:v>
                </c:pt>
                <c:pt idx="127">
                  <c:v>0.11637504292817502</c:v>
                </c:pt>
                <c:pt idx="128">
                  <c:v>0.11625383202198983</c:v>
                </c:pt>
                <c:pt idx="129">
                  <c:v>0.11611342717253632</c:v>
                </c:pt>
                <c:pt idx="130">
                  <c:v>0.11595419537562519</c:v>
                </c:pt>
                <c:pt idx="131">
                  <c:v>0.11577649660996173</c:v>
                </c:pt>
                <c:pt idx="132">
                  <c:v>0.11558068397131546</c:v>
                </c:pt>
                <c:pt idx="133">
                  <c:v>0.11536710380412477</c:v>
                </c:pt>
                <c:pt idx="134">
                  <c:v>0.1151360958305849</c:v>
                </c:pt>
                <c:pt idx="135">
                  <c:v>0.11488799327726797</c:v>
                </c:pt>
                <c:pt idx="136">
                  <c:v>0.11462312299932181</c:v>
                </c:pt>
                <c:pt idx="137">
                  <c:v>0.11434180560229423</c:v>
                </c:pt>
                <c:pt idx="138">
                  <c:v>0.11404435556162758</c:v>
                </c:pt>
                <c:pt idx="139">
                  <c:v>0.11373108133986916</c:v>
                </c:pt>
                <c:pt idx="140">
                  <c:v>0.11340228550163986</c:v>
                </c:pt>
                <c:pt idx="141">
                  <c:v>0.11305826482640498</c:v>
                </c:pt>
                <c:pt idx="142">
                  <c:v>0.1126993104190888</c:v>
                </c:pt>
                <c:pt idx="143">
                  <c:v>0.11232570781857384</c:v>
                </c:pt>
                <c:pt idx="144">
                  <c:v>0.11193773710412598</c:v>
                </c:pt>
                <c:pt idx="145">
                  <c:v>0.11154646337920476</c:v>
                </c:pt>
                <c:pt idx="146">
                  <c:v>0.11116267096314718</c:v>
                </c:pt>
                <c:pt idx="147">
                  <c:v>0.11078621681035943</c:v>
                </c:pt>
                <c:pt idx="148">
                  <c:v>0.11041696061033622</c:v>
                </c:pt>
                <c:pt idx="149">
                  <c:v>0.11005476473536484</c:v>
                </c:pt>
                <c:pt idx="150">
                  <c:v>0.10969949418922902</c:v>
                </c:pt>
                <c:pt idx="151">
                  <c:v>0.10935101655689367</c:v>
                </c:pt>
                <c:pt idx="152">
                  <c:v>0.10900920195515178</c:v>
                </c:pt>
                <c:pt idx="153">
                  <c:v>0.10867392298421474</c:v>
                </c:pt>
                <c:pt idx="154">
                  <c:v>0.10834505468022847</c:v>
                </c:pt>
                <c:pt idx="155">
                  <c:v>0.10802247446869735</c:v>
                </c:pt>
                <c:pt idx="156">
                  <c:v>0.10770606211879874</c:v>
                </c:pt>
                <c:pt idx="157">
                  <c:v>0.10739569969857107</c:v>
                </c:pt>
                <c:pt idx="158">
                  <c:v>0.10709127153095863</c:v>
                </c:pt>
                <c:pt idx="159">
                  <c:v>0.10679266415069691</c:v>
                </c:pt>
                <c:pt idx="160">
                  <c:v>0.10649976626202229</c:v>
                </c:pt>
                <c:pt idx="161">
                  <c:v>0.10621246869719034</c:v>
                </c:pt>
                <c:pt idx="162">
                  <c:v>0.10593066437578713</c:v>
                </c:pt>
                <c:pt idx="163">
                  <c:v>0.10565424826481881</c:v>
                </c:pt>
                <c:pt idx="164">
                  <c:v>0.10538311733956404</c:v>
                </c:pt>
                <c:pt idx="165">
                  <c:v>0.10511717054517498</c:v>
                </c:pt>
                <c:pt idx="166">
                  <c:v>0.10485630875901261</c:v>
                </c:pt>
                <c:pt idx="167">
                  <c:v>0.10460043475370209</c:v>
                </c:pt>
                <c:pt idx="168">
                  <c:v>0.10434945316089458</c:v>
                </c:pt>
                <c:pt idx="169">
                  <c:v>0.10410327043572189</c:v>
                </c:pt>
                <c:pt idx="170">
                  <c:v>0.10386179482193078</c:v>
                </c:pt>
                <c:pt idx="171">
                  <c:v>0.10362493631768409</c:v>
                </c:pt>
                <c:pt idx="172">
                  <c:v>0.10339260664201538</c:v>
                </c:pt>
                <c:pt idx="173">
                  <c:v>0.1031647192019254</c:v>
                </c:pt>
                <c:pt idx="174">
                  <c:v>0.10294118906010735</c:v>
                </c:pt>
                <c:pt idx="175">
                  <c:v>0.10272193290328946</c:v>
                </c:pt>
                <c:pt idx="176">
                  <c:v>0.10250686901118276</c:v>
                </c:pt>
                <c:pt idx="177">
                  <c:v>0.10229591722602263</c:v>
                </c:pt>
                <c:pt idx="178">
                  <c:v>0.10208899892269274</c:v>
                </c:pt>
                <c:pt idx="179">
                  <c:v>0.10188603697942014</c:v>
                </c:pt>
                <c:pt idx="180">
                  <c:v>0.10168695574903078</c:v>
                </c:pt>
                <c:pt idx="181">
                  <c:v>0.10149168103075464</c:v>
                </c:pt>
                <c:pt idx="182">
                  <c:v>0.10130014004256982</c:v>
                </c:pt>
                <c:pt idx="183">
                  <c:v>0.10111226139407556</c:v>
                </c:pt>
                <c:pt idx="184">
                  <c:v>0.10092797505988389</c:v>
                </c:pt>
                <c:pt idx="185">
                  <c:v>0.10074721235352006</c:v>
                </c:pt>
                <c:pt idx="186">
                  <c:v>0.10056990590182194</c:v>
                </c:pt>
                <c:pt idx="187">
                  <c:v>0.10039598961982901</c:v>
                </c:pt>
                <c:pt idx="188">
                  <c:v>0.10022539868615142</c:v>
                </c:pt>
                <c:pt idx="189">
                  <c:v>0.10005806951880998</c:v>
                </c:pt>
                <c:pt idx="190">
                  <c:v>9.9893939751538235E-2</c:v>
                </c:pt>
                <c:pt idx="191">
                  <c:v>9.9732948210537423E-2</c:v>
                </c:pt>
                <c:pt idx="192">
                  <c:v>9.9575034891676087E-2</c:v>
                </c:pt>
                <c:pt idx="193">
                  <c:v>9.9420140938125623E-2</c:v>
                </c:pt>
                <c:pt idx="194">
                  <c:v>9.9268208618423323E-2</c:v>
                </c:pt>
                <c:pt idx="195">
                  <c:v>9.9119181304954923E-2</c:v>
                </c:pt>
                <c:pt idx="196">
                  <c:v>9.8973003452848624E-2</c:v>
                </c:pt>
                <c:pt idx="197">
                  <c:v>9.8829620579272637E-2</c:v>
                </c:pt>
                <c:pt idx="198">
                  <c:v>9.86889792431285E-2</c:v>
                </c:pt>
                <c:pt idx="199">
                  <c:v>9.8551027025132798E-2</c:v>
                </c:pt>
                <c:pt idx="200">
                  <c:v>9.8415712508279574E-2</c:v>
                </c:pt>
                <c:pt idx="201">
                  <c:v>9.8282985258676431E-2</c:v>
                </c:pt>
                <c:pt idx="202">
                  <c:v>9.8152795806747031E-2</c:v>
                </c:pt>
                <c:pt idx="203">
                  <c:v>9.8025095628792941E-2</c:v>
                </c:pt>
                <c:pt idx="204">
                  <c:v>9.789983712890811E-2</c:v>
                </c:pt>
                <c:pt idx="205">
                  <c:v>0.45745628763807056</c:v>
                </c:pt>
                <c:pt idx="206">
                  <c:v>1.5271893390426803</c:v>
                </c:pt>
                <c:pt idx="207">
                  <c:v>3.2935201329621848</c:v>
                </c:pt>
                <c:pt idx="208">
                  <c:v>5.7431294441752554</c:v>
                </c:pt>
                <c:pt idx="209">
                  <c:v>8.8629527163310016</c:v>
                </c:pt>
                <c:pt idx="210">
                  <c:v>12.640175192579756</c:v>
                </c:pt>
                <c:pt idx="211">
                  <c:v>17.062227139307804</c:v>
                </c:pt>
                <c:pt idx="212">
                  <c:v>22.116779161194135</c:v>
                </c:pt>
                <c:pt idx="213">
                  <c:v>27.791737605848958</c:v>
                </c:pt>
                <c:pt idx="214">
                  <c:v>34.075240056314549</c:v>
                </c:pt>
                <c:pt idx="215">
                  <c:v>40.955650909751675</c:v>
                </c:pt>
                <c:pt idx="216">
                  <c:v>48.421557040663927</c:v>
                </c:pt>
                <c:pt idx="217">
                  <c:v>56.461763547042786</c:v>
                </c:pt>
                <c:pt idx="218">
                  <c:v>65.065289577848418</c:v>
                </c:pt>
                <c:pt idx="219">
                  <c:v>74.221364240269011</c:v>
                </c:pt>
                <c:pt idx="220">
                  <c:v>83.919422585236333</c:v>
                </c:pt>
                <c:pt idx="221">
                  <c:v>94.149101669701309</c:v>
                </c:pt>
                <c:pt idx="222">
                  <c:v>104.90023669419713</c:v>
                </c:pt>
                <c:pt idx="223">
                  <c:v>116.16285721425538</c:v>
                </c:pt>
                <c:pt idx="224">
                  <c:v>127.9271834242624</c:v>
                </c:pt>
                <c:pt idx="225">
                  <c:v>140.18362251236795</c:v>
                </c:pt>
                <c:pt idx="226">
                  <c:v>152.92276508509011</c:v>
                </c:pt>
                <c:pt idx="227">
                  <c:v>166.13538166028388</c:v>
                </c:pt>
                <c:pt idx="228">
                  <c:v>179.81241922716492</c:v>
                </c:pt>
                <c:pt idx="229">
                  <c:v>193.94499787210705</c:v>
                </c:pt>
                <c:pt idx="230">
                  <c:v>208.52440746895567</c:v>
                </c:pt>
                <c:pt idx="231">
                  <c:v>223.54210443262357</c:v>
                </c:pt>
                <c:pt idx="232">
                  <c:v>238.98970853476166</c:v>
                </c:pt>
                <c:pt idx="233">
                  <c:v>254.85899978031006</c:v>
                </c:pt>
                <c:pt idx="234">
                  <c:v>271.14191534377738</c:v>
                </c:pt>
                <c:pt idx="235">
                  <c:v>287.83054656409342</c:v>
                </c:pt>
                <c:pt idx="236">
                  <c:v>304.91713599692656</c:v>
                </c:pt>
                <c:pt idx="237">
                  <c:v>322.39407452335792</c:v>
                </c:pt>
                <c:pt idx="238">
                  <c:v>340.25389851384165</c:v>
                </c:pt>
                <c:pt idx="239">
                  <c:v>358.48928704639036</c:v>
                </c:pt>
                <c:pt idx="240">
                  <c:v>377.0930591779491</c:v>
                </c:pt>
                <c:pt idx="241">
                  <c:v>395.69849195392743</c:v>
                </c:pt>
                <c:pt idx="242">
                  <c:v>413.94818147327294</c:v>
                </c:pt>
                <c:pt idx="243">
                  <c:v>431.84892968819838</c:v>
                </c:pt>
                <c:pt idx="244">
                  <c:v>449.40740849489123</c:v>
                </c:pt>
                <c:pt idx="245">
                  <c:v>466.63016222023697</c:v>
                </c:pt>
                <c:pt idx="246">
                  <c:v>483.52361006099466</c:v>
                </c:pt>
                <c:pt idx="247">
                  <c:v>500.09404847633374</c:v>
                </c:pt>
                <c:pt idx="248">
                  <c:v>516.34765353462706</c:v>
                </c:pt>
                <c:pt idx="249">
                  <c:v>532.29048321536868</c:v>
                </c:pt>
                <c:pt idx="250">
                  <c:v>547.92847966708212</c:v>
                </c:pt>
                <c:pt idx="251">
                  <c:v>563.26747142205295</c:v>
                </c:pt>
                <c:pt idx="252">
                  <c:v>578.31317556871704</c:v>
                </c:pt>
                <c:pt idx="253">
                  <c:v>593.071199882511</c:v>
                </c:pt>
                <c:pt idx="254">
                  <c:v>607.54704491598022</c:v>
                </c:pt>
                <c:pt idx="255">
                  <c:v>621.74610604892291</c:v>
                </c:pt>
                <c:pt idx="256">
                  <c:v>635.67367549933488</c:v>
                </c:pt>
                <c:pt idx="257">
                  <c:v>649.33494429590394</c:v>
                </c:pt>
                <c:pt idx="258">
                  <c:v>662.73500421279027</c:v>
                </c:pt>
                <c:pt idx="259">
                  <c:v>675.87884966741137</c:v>
                </c:pt>
                <c:pt idx="260">
                  <c:v>688.77137958194226</c:v>
                </c:pt>
                <c:pt idx="261">
                  <c:v>701.41739920922225</c:v>
                </c:pt>
                <c:pt idx="262">
                  <c:v>713.82162192375017</c:v>
                </c:pt>
                <c:pt idx="263">
                  <c:v>725.98867097843345</c:v>
                </c:pt>
                <c:pt idx="264">
                  <c:v>737.9230812277508</c:v>
                </c:pt>
                <c:pt idx="265">
                  <c:v>749.62930081796299</c:v>
                </c:pt>
                <c:pt idx="266">
                  <c:v>761.11169284500988</c:v>
                </c:pt>
                <c:pt idx="267">
                  <c:v>772.3745369807059</c:v>
                </c:pt>
                <c:pt idx="268">
                  <c:v>783.42203106784223</c:v>
                </c:pt>
                <c:pt idx="269">
                  <c:v>794.25829268479026</c:v>
                </c:pt>
                <c:pt idx="270">
                  <c:v>804.88736068018943</c:v>
                </c:pt>
                <c:pt idx="271">
                  <c:v>815.31319667829086</c:v>
                </c:pt>
                <c:pt idx="272">
                  <c:v>825.53968655551728</c:v>
                </c:pt>
                <c:pt idx="273">
                  <c:v>835.57064188879372</c:v>
                </c:pt>
                <c:pt idx="274">
                  <c:v>845.40980137618101</c:v>
                </c:pt>
                <c:pt idx="275">
                  <c:v>855.06083223035046</c:v>
                </c:pt>
                <c:pt idx="276">
                  <c:v>864.52733154541158</c:v>
                </c:pt>
                <c:pt idx="277">
                  <c:v>873.45314832359122</c:v>
                </c:pt>
                <c:pt idx="278">
                  <c:v>881.49124848064537</c:v>
                </c:pt>
                <c:pt idx="279">
                  <c:v>888.65860551058404</c:v>
                </c:pt>
                <c:pt idx="280">
                  <c:v>894.9718683674746</c:v>
                </c:pt>
                <c:pt idx="281">
                  <c:v>900.44736767078132</c:v>
                </c:pt>
                <c:pt idx="282">
                  <c:v>905.10112179204202</c:v>
                </c:pt>
                <c:pt idx="283">
                  <c:v>908.94884282517592</c:v>
                </c:pt>
                <c:pt idx="284">
                  <c:v>912.00594244263277</c:v>
                </c:pt>
                <c:pt idx="285">
                  <c:v>914.287537639569</c:v>
                </c:pt>
                <c:pt idx="286">
                  <c:v>915.80845636819845</c:v>
                </c:pt>
                <c:pt idx="287">
                  <c:v>916.58324306440136</c:v>
                </c:pt>
                <c:pt idx="288">
                  <c:v>916.62616406867812</c:v>
                </c:pt>
                <c:pt idx="289">
                  <c:v>915.95121294343483</c:v>
                </c:pt>
                <c:pt idx="290">
                  <c:v>914.57211568861328</c:v>
                </c:pt>
                <c:pt idx="291">
                  <c:v>912.50233585759088</c:v>
                </c:pt>
                <c:pt idx="292">
                  <c:v>909.75507957526179</c:v>
                </c:pt>
                <c:pt idx="293">
                  <c:v>906.34330046017362</c:v>
                </c:pt>
                <c:pt idx="294">
                  <c:v>902.27970445254562</c:v>
                </c:pt>
                <c:pt idx="295">
                  <c:v>897.57675454998173</c:v>
                </c:pt>
                <c:pt idx="296">
                  <c:v>892.24667545262514</c:v>
                </c:pt>
                <c:pt idx="297">
                  <c:v>886.30145811950183</c:v>
                </c:pt>
                <c:pt idx="298">
                  <c:v>879.75286423774435</c:v>
                </c:pt>
                <c:pt idx="299">
                  <c:v>872.61243060636025</c:v>
                </c:pt>
                <c:pt idx="300">
                  <c:v>864.89147343618333</c:v>
                </c:pt>
                <c:pt idx="301">
                  <c:v>856.60109256760416</c:v>
                </c:pt>
                <c:pt idx="302">
                  <c:v>847.75217560766464</c:v>
                </c:pt>
                <c:pt idx="303">
                  <c:v>838.35540198803744</c:v>
                </c:pt>
                <c:pt idx="304">
                  <c:v>828.42124694542531</c:v>
                </c:pt>
                <c:pt idx="305">
                  <c:v>817.95998542584903</c:v>
                </c:pt>
                <c:pt idx="306">
                  <c:v>806.98169591428484</c:v>
                </c:pt>
                <c:pt idx="307">
                  <c:v>795.49626419107824</c:v>
                </c:pt>
                <c:pt idx="308">
                  <c:v>783.51338701652958</c:v>
                </c:pt>
                <c:pt idx="309">
                  <c:v>771.04257574503754</c:v>
                </c:pt>
                <c:pt idx="310">
                  <c:v>758.09315987013031</c:v>
                </c:pt>
                <c:pt idx="311">
                  <c:v>744.67429050171813</c:v>
                </c:pt>
                <c:pt idx="312">
                  <c:v>730.79494377685842</c:v>
                </c:pt>
                <c:pt idx="313">
                  <c:v>716.82360351932357</c:v>
                </c:pt>
                <c:pt idx="314">
                  <c:v>703.11940083083027</c:v>
                </c:pt>
                <c:pt idx="315">
                  <c:v>689.67722793506812</c:v>
                </c:pt>
                <c:pt idx="316">
                  <c:v>676.49207471843624</c:v>
                </c:pt>
                <c:pt idx="317">
                  <c:v>663.5590268626936</c:v>
                </c:pt>
                <c:pt idx="318">
                  <c:v>650.8732640133137</c:v>
                </c:pt>
                <c:pt idx="319">
                  <c:v>638.4300579828614</c:v>
                </c:pt>
                <c:pt idx="320">
                  <c:v>626.22477098872093</c:v>
                </c:pt>
                <c:pt idx="321">
                  <c:v>614.25285392452065</c:v>
                </c:pt>
                <c:pt idx="322">
                  <c:v>602.50984466460727</c:v>
                </c:pt>
                <c:pt idx="323">
                  <c:v>590.99136640094071</c:v>
                </c:pt>
                <c:pt idx="324">
                  <c:v>579.6931260117866</c:v>
                </c:pt>
                <c:pt idx="325">
                  <c:v>568.61091246160254</c:v>
                </c:pt>
                <c:pt idx="326">
                  <c:v>557.7405952315155</c:v>
                </c:pt>
                <c:pt idx="327">
                  <c:v>547.0781227798127</c:v>
                </c:pt>
                <c:pt idx="328">
                  <c:v>536.61952103186593</c:v>
                </c:pt>
                <c:pt idx="329">
                  <c:v>526.36089189893119</c:v>
                </c:pt>
                <c:pt idx="330">
                  <c:v>516.29841182526752</c:v>
                </c:pt>
                <c:pt idx="331">
                  <c:v>506.42833036303682</c:v>
                </c:pt>
                <c:pt idx="332">
                  <c:v>496.74696877445183</c:v>
                </c:pt>
                <c:pt idx="333">
                  <c:v>487.25071866065133</c:v>
                </c:pt>
                <c:pt idx="334">
                  <c:v>477.93604061679179</c:v>
                </c:pt>
                <c:pt idx="335">
                  <c:v>468.79946291285501</c:v>
                </c:pt>
                <c:pt idx="336">
                  <c:v>459.83758019967775</c:v>
                </c:pt>
                <c:pt idx="337">
                  <c:v>451.04705223972428</c:v>
                </c:pt>
                <c:pt idx="338">
                  <c:v>442.42460266212544</c:v>
                </c:pt>
                <c:pt idx="339">
                  <c:v>433.96701774152336</c:v>
                </c:pt>
                <c:pt idx="340">
                  <c:v>425.67114520026405</c:v>
                </c:pt>
                <c:pt idx="341">
                  <c:v>417.53389303349286</c:v>
                </c:pt>
                <c:pt idx="342">
                  <c:v>409.55222835671481</c:v>
                </c:pt>
                <c:pt idx="343">
                  <c:v>401.72317627538968</c:v>
                </c:pt>
                <c:pt idx="344">
                  <c:v>394.04381877614145</c:v>
                </c:pt>
                <c:pt idx="345">
                  <c:v>386.51129363916743</c:v>
                </c:pt>
                <c:pt idx="346">
                  <c:v>379.12279337144327</c:v>
                </c:pt>
                <c:pt idx="347">
                  <c:v>371.87556416032504</c:v>
                </c:pt>
                <c:pt idx="348">
                  <c:v>364.7669048471592</c:v>
                </c:pt>
                <c:pt idx="349">
                  <c:v>357.79416592051751</c:v>
                </c:pt>
                <c:pt idx="350">
                  <c:v>350.95474852868131</c:v>
                </c:pt>
                <c:pt idx="351">
                  <c:v>344.24610351100802</c:v>
                </c:pt>
                <c:pt idx="352">
                  <c:v>337.66573044781808</c:v>
                </c:pt>
                <c:pt idx="353">
                  <c:v>331.21117672844798</c:v>
                </c:pt>
                <c:pt idx="354">
                  <c:v>324.88003663712334</c:v>
                </c:pt>
                <c:pt idx="355">
                  <c:v>318.66995045631</c:v>
                </c:pt>
                <c:pt idx="356">
                  <c:v>312.57860358720922</c:v>
                </c:pt>
                <c:pt idx="357">
                  <c:v>306.60372568706958</c:v>
                </c:pt>
                <c:pt idx="358">
                  <c:v>300.74308982299397</c:v>
                </c:pt>
                <c:pt idx="359">
                  <c:v>294.99451164192578</c:v>
                </c:pt>
                <c:pt idx="360">
                  <c:v>289.35584855650541</c:v>
                </c:pt>
                <c:pt idx="361">
                  <c:v>283.82499894649385</c:v>
                </c:pt>
                <c:pt idx="362">
                  <c:v>278.39990137546488</c:v>
                </c:pt>
                <c:pt idx="363">
                  <c:v>273.07853382247453</c:v>
                </c:pt>
                <c:pt idx="364">
                  <c:v>267.85891292842166</c:v>
                </c:pt>
                <c:pt idx="365">
                  <c:v>262.73909325681802</c:v>
                </c:pt>
                <c:pt idx="366">
                  <c:v>257.71716656869285</c:v>
                </c:pt>
                <c:pt idx="367">
                  <c:v>252.79126111136179</c:v>
                </c:pt>
                <c:pt idx="368">
                  <c:v>247.95954092079418</c:v>
                </c:pt>
                <c:pt idx="369">
                  <c:v>243.22020513732042</c:v>
                </c:pt>
                <c:pt idx="370">
                  <c:v>238.57148733442199</c:v>
                </c:pt>
                <c:pt idx="371">
                  <c:v>234.01165486035637</c:v>
                </c:pt>
                <c:pt idx="372">
                  <c:v>229.53900819236995</c:v>
                </c:pt>
                <c:pt idx="373">
                  <c:v>225.15188030325817</c:v>
                </c:pt>
                <c:pt idx="374">
                  <c:v>220.84863604003843</c:v>
                </c:pt>
                <c:pt idx="375">
                  <c:v>216.62767151450154</c:v>
                </c:pt>
                <c:pt idx="376">
                  <c:v>212.48741350541749</c:v>
                </c:pt>
                <c:pt idx="377">
                  <c:v>208.4263188721703</c:v>
                </c:pt>
                <c:pt idx="378">
                  <c:v>204.44287397960483</c:v>
                </c:pt>
                <c:pt idx="379">
                  <c:v>200.53559413387063</c:v>
                </c:pt>
                <c:pt idx="380">
                  <c:v>196.70302302905279</c:v>
                </c:pt>
                <c:pt idx="381">
                  <c:v>192.94373220438334</c:v>
                </c:pt>
                <c:pt idx="382">
                  <c:v>189.25632051183086</c:v>
                </c:pt>
                <c:pt idx="383">
                  <c:v>185.63941359387027</c:v>
                </c:pt>
                <c:pt idx="384">
                  <c:v>182.09166337123767</c:v>
                </c:pt>
                <c:pt idx="385">
                  <c:v>178.61174754047943</c:v>
                </c:pt>
                <c:pt idx="386">
                  <c:v>175.19836908110889</c:v>
                </c:pt>
                <c:pt idx="387">
                  <c:v>171.85025577218539</c:v>
                </c:pt>
                <c:pt idx="388">
                  <c:v>168.56615971813756</c:v>
                </c:pt>
                <c:pt idx="389">
                  <c:v>165.34485688365251</c:v>
                </c:pt>
                <c:pt idx="390">
                  <c:v>162.1851466374581</c:v>
                </c:pt>
                <c:pt idx="391">
                  <c:v>159.08585130482859</c:v>
                </c:pt>
                <c:pt idx="392">
                  <c:v>156.04581572864609</c:v>
                </c:pt>
                <c:pt idx="393">
                  <c:v>153.06390683885536</c:v>
                </c:pt>
                <c:pt idx="394">
                  <c:v>150.13901323014994</c:v>
                </c:pt>
                <c:pt idx="395">
                  <c:v>147.27004474773389</c:v>
                </c:pt>
                <c:pt idx="396">
                  <c:v>144.45593208100362</c:v>
                </c:pt>
                <c:pt idx="397">
                  <c:v>141.69562636499828</c:v>
                </c:pt>
                <c:pt idx="398">
                  <c:v>138.98809878947148</c:v>
                </c:pt>
                <c:pt idx="399">
                  <c:v>136.33234021543683</c:v>
                </c:pt>
                <c:pt idx="400">
                  <c:v>133.7273607990457</c:v>
                </c:pt>
                <c:pt idx="401">
                  <c:v>131.17218962265667</c:v>
                </c:pt>
                <c:pt idx="402">
                  <c:v>128.66587433295879</c:v>
                </c:pt>
                <c:pt idx="403">
                  <c:v>126.20748078601432</c:v>
                </c:pt>
                <c:pt idx="404">
                  <c:v>123.79609269908816</c:v>
                </c:pt>
                <c:pt idx="405">
                  <c:v>121.43081130913478</c:v>
                </c:pt>
                <c:pt idx="406">
                  <c:v>119.11075503781458</c:v>
                </c:pt>
                <c:pt idx="407">
                  <c:v>116.83505916291558</c:v>
                </c:pt>
                <c:pt idx="408">
                  <c:v>114.60287549605769</c:v>
                </c:pt>
                <c:pt idx="409">
                  <c:v>112.41337206655906</c:v>
                </c:pt>
                <c:pt idx="410">
                  <c:v>110.26573281134746</c:v>
                </c:pt>
                <c:pt idx="411">
                  <c:v>108.15915727080028</c:v>
                </c:pt>
                <c:pt idx="412">
                  <c:v>106.09286029040065</c:v>
                </c:pt>
                <c:pt idx="413">
                  <c:v>104.0660717280974</c:v>
                </c:pt>
                <c:pt idx="414">
                  <c:v>102.07803616726106</c:v>
                </c:pt>
                <c:pt idx="415">
                  <c:v>100.12801263512783</c:v>
                </c:pt>
                <c:pt idx="416">
                  <c:v>98.215274326627082</c:v>
                </c:pt>
                <c:pt idx="417">
                  <c:v>96.339108333489591</c:v>
                </c:pt>
                <c:pt idx="418">
                  <c:v>94.498815378535042</c:v>
                </c:pt>
                <c:pt idx="419">
                  <c:v>92.693709555040243</c:v>
                </c:pt>
                <c:pt idx="420">
                  <c:v>90.923118071090684</c:v>
                </c:pt>
                <c:pt idx="421">
                  <c:v>89.186380998820326</c:v>
                </c:pt>
                <c:pt idx="422">
                  <c:v>87.482851028445609</c:v>
                </c:pt>
                <c:pt idx="423">
                  <c:v>85.81189322700294</c:v>
                </c:pt>
                <c:pt idx="424">
                  <c:v>84.172884801698814</c:v>
                </c:pt>
                <c:pt idx="425">
                  <c:v>82.565214867785244</c:v>
                </c:pt>
                <c:pt idx="426">
                  <c:v>80.988284220872814</c:v>
                </c:pt>
                <c:pt idx="427">
                  <c:v>79.441505113597827</c:v>
                </c:pt>
                <c:pt idx="428">
                  <c:v>77.924301036559413</c:v>
                </c:pt>
                <c:pt idx="429">
                  <c:v>76.436106503445075</c:v>
                </c:pt>
                <c:pt idx="430">
                  <c:v>74.976366840265172</c:v>
                </c:pt>
                <c:pt idx="431">
                  <c:v>73.544537978616646</c:v>
                </c:pt>
                <c:pt idx="432">
                  <c:v>72.140086252900247</c:v>
                </c:pt>
                <c:pt idx="433">
                  <c:v>70.762488201414683</c:v>
                </c:pt>
                <c:pt idx="434">
                  <c:v>69.411230371254092</c:v>
                </c:pt>
                <c:pt idx="435">
                  <c:v>68.085809126935942</c:v>
                </c:pt>
                <c:pt idx="436">
                  <c:v>66.785730462687923</c:v>
                </c:pt>
                <c:pt idx="437">
                  <c:v>65.510509818324039</c:v>
                </c:pt>
                <c:pt idx="438">
                  <c:v>64.259671898641372</c:v>
                </c:pt>
                <c:pt idx="439">
                  <c:v>63.032750496269813</c:v>
                </c:pt>
                <c:pt idx="440">
                  <c:v>61.829288317909231</c:v>
                </c:pt>
                <c:pt idx="441">
                  <c:v>60.648836813888721</c:v>
                </c:pt>
                <c:pt idx="442">
                  <c:v>59.490956010985151</c:v>
                </c:pt>
                <c:pt idx="443">
                  <c:v>58.355214348437869</c:v>
                </c:pt>
                <c:pt idx="444">
                  <c:v>57.241188517099324</c:v>
                </c:pt>
                <c:pt idx="445">
                  <c:v>56.148463301660748</c:v>
                </c:pt>
                <c:pt idx="446">
                  <c:v>55.076631425894803</c:v>
                </c:pt>
                <c:pt idx="447">
                  <c:v>54.025293400857244</c:v>
                </c:pt>
                <c:pt idx="448">
                  <c:v>52.99405737599092</c:v>
                </c:pt>
                <c:pt idx="449">
                  <c:v>51.982538993076844</c:v>
                </c:pt>
                <c:pt idx="450">
                  <c:v>50.990361242977635</c:v>
                </c:pt>
                <c:pt idx="451">
                  <c:v>50.017154325120224</c:v>
                </c:pt>
                <c:pt idx="452">
                  <c:v>49.062555509665202</c:v>
                </c:pt>
                <c:pt idx="453">
                  <c:v>48.126209002311597</c:v>
                </c:pt>
                <c:pt idx="454">
                  <c:v>47.20776581168672</c:v>
                </c:pt>
                <c:pt idx="455">
                  <c:v>46.306883619271311</c:v>
                </c:pt>
                <c:pt idx="456">
                  <c:v>45.423226651812016</c:v>
                </c:pt>
                <c:pt idx="457">
                  <c:v>44.556465556173357</c:v>
                </c:pt>
                <c:pt idx="458">
                  <c:v>43.706277276582448</c:v>
                </c:pt>
                <c:pt idx="459">
                  <c:v>42.872344934220983</c:v>
                </c:pt>
                <c:pt idx="460">
                  <c:v>42.054357709119373</c:v>
                </c:pt>
                <c:pt idx="461">
                  <c:v>41.252010724309152</c:v>
                </c:pt>
                <c:pt idx="462">
                  <c:v>40.465004932190482</c:v>
                </c:pt>
                <c:pt idx="463">
                  <c:v>39.693047003072273</c:v>
                </c:pt>
                <c:pt idx="464">
                  <c:v>38.935849215843518</c:v>
                </c:pt>
                <c:pt idx="465">
                  <c:v>38.193129350735006</c:v>
                </c:pt>
                <c:pt idx="466">
                  <c:v>37.464610584131485</c:v>
                </c:pt>
                <c:pt idx="467">
                  <c:v>36.750021385395044</c:v>
                </c:pt>
                <c:pt idx="468">
                  <c:v>36.049095415661363</c:v>
                </c:pt>
                <c:pt idx="469">
                  <c:v>35.361571428570805</c:v>
                </c:pt>
                <c:pt idx="470">
                  <c:v>34.687193172897828</c:v>
                </c:pt>
                <c:pt idx="471">
                  <c:v>34.025709297041985</c:v>
                </c:pt>
                <c:pt idx="472">
                  <c:v>33.376873255345124</c:v>
                </c:pt>
                <c:pt idx="473">
                  <c:v>32.740443216199971</c:v>
                </c:pt>
                <c:pt idx="474">
                  <c:v>32.116181971915474</c:v>
                </c:pt>
                <c:pt idx="475">
                  <c:v>31.503856850305752</c:v>
                </c:pt>
                <c:pt idx="476">
                  <c:v>30.903239627969452</c:v>
                </c:pt>
                <c:pt idx="477">
                  <c:v>30.314106445227182</c:v>
                </c:pt>
                <c:pt idx="478">
                  <c:v>29.736237722685491</c:v>
                </c:pt>
                <c:pt idx="479">
                  <c:v>29.169418079395999</c:v>
                </c:pt>
                <c:pt idx="480">
                  <c:v>28.613436252579536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3047-D043-A0BC-A4B3CD62879F}"/>
            </c:ext>
          </c:extLst>
        </c:ser>
        <c:dLbls/>
        <c:axId val="245306112"/>
        <c:axId val="245308032"/>
      </c:scatterChart>
      <c:valAx>
        <c:axId val="245306112"/>
        <c:scaling>
          <c:orientation val="minMax"/>
          <c:max val="43"/>
          <c:min val="0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t in min 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5308032"/>
        <c:crosses val="autoZero"/>
        <c:crossBetween val="midCat"/>
      </c:valAx>
      <c:valAx>
        <c:axId val="24530803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u="none" strike="noStrike" baseline="0">
                    <a:solidFill>
                      <a:schemeClr val="tx1"/>
                    </a:solidFill>
                    <a:effectLst/>
                  </a:rPr>
                  <a:t>c</a:t>
                </a:r>
                <a:r>
                  <a:rPr lang="de-DE" sz="1000" b="0" i="0" u="none" strike="noStrike" baseline="-25000">
                    <a:solidFill>
                      <a:schemeClr val="tx1"/>
                    </a:solidFill>
                    <a:effectLst/>
                  </a:rPr>
                  <a:t>cab 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0" i="0" baseline="0">
                    <a:effectLst/>
                  </a:rPr>
                  <a:t>in µg/m</a:t>
                </a:r>
                <a:r>
                  <a:rPr lang="de-DE" sz="1000" b="0" i="0" baseline="30000">
                    <a:effectLst/>
                  </a:rPr>
                  <a:t>3</a:t>
                </a:r>
                <a:endParaRPr lang="de-DE" sz="1000">
                  <a:effectLst/>
                </a:endParaRP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53061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chart" Target="../charts/chart1.xml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chart" Target="../charts/chart10.xml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chart" Target="../charts/chart11.xml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chart" Target="../charts/chart12.xml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chart" Target="../charts/chart2.xml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chart" Target="../charts/chart3.xml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chart" Target="../charts/chart4.xml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chart" Target="../charts/chart5.xml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chart" Target="../charts/chart6.xml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chart" Target="../charts/chart7.xml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chart" Target="../charts/chart8.xml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chart" Target="../charts/chart9.xml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AB8DF484-D7FF-3B46-B57C-3DB8550CF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209087"/>
          <a:ext cx="2489949" cy="472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E65935D7-7A85-DC41-B720-5CB74BEAB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735671"/>
          <a:ext cx="2955692" cy="201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7D758608-652D-7748-B393-742BD1EEB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991220"/>
          <a:ext cx="5365285" cy="366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EC4E2CB3-CDFC-674E-B32A-0421A0713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424878"/>
          <a:ext cx="5225585" cy="36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736A024B-3F0F-8541-BC00-AF06F4AE88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237988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B32719EF-AEB0-9F4D-A17E-AAE1B844C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447073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94D8BBA9-59BF-EA4F-B9AF-39495536F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2044390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0CDF5F79-5CCA-E542-A0EA-768E0B81C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640671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09054F42-EFE4-A54A-86FB-80E347453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876468"/>
          <a:ext cx="292100" cy="204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047F20B4-257B-0D46-9789-B19E8E242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3080987"/>
          <a:ext cx="355600" cy="204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6A342F50-8908-2A46-9CF0-0BD210865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292104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34D2164B-EABB-8943-8FCB-B129AE08A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694546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14EEC35F-7192-6A4D-97BA-2BAC145954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490026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E79413D2-51D8-E743-A545-5AA68A73F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899064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A0927C68-1F27-DA4F-9864-7C95211912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304805"/>
          <a:ext cx="350322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4F55CF1F-FA69-D24C-9911-5FEA34F89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506027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584B6652-6EC4-2D44-9612-79C64F718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717143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63094922-3F60-6047-B23E-E6EFD7491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921663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0D66D791-2F5E-8649-9F8E-A77A4C648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126182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79A0D76E-9BC4-EA4D-B82F-BDB727C4B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330701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xmlns="" id="{1BC51476-0F65-9C4A-A1F2-7AD0AE886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535221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xmlns="" id="{2E422EC8-BB2F-4C4B-B8D4-5870539C3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024045"/>
          <a:ext cx="292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578134</xdr:colOff>
      <xdr:row>38</xdr:row>
      <xdr:rowOff>180074</xdr:rowOff>
    </xdr:from>
    <xdr:to>
      <xdr:col>10</xdr:col>
      <xdr:colOff>376697</xdr:colOff>
      <xdr:row>52</xdr:row>
      <xdr:rowOff>61871</xdr:rowOff>
    </xdr:to>
    <xdr:graphicFrame macro="">
      <xdr:nvGraphicFramePr>
        <xdr:cNvPr id="26" name="Diagramm 25">
          <a:extLst>
            <a:ext uri="{FF2B5EF4-FFF2-40B4-BE49-F238E27FC236}">
              <a16:creationId xmlns:a16="http://schemas.microsoft.com/office/drawing/2014/main" xmlns="" id="{5E4A30BC-3E06-334C-B6AA-456F5776D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C61B8F56-AAAD-6943-AD00-B507635D4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C419B8B4-772B-F04E-AC92-FCE20D006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33A2F671-D5BD-634E-92A7-BA4B1A5DD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6896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6530C444-4C42-284C-B030-4C027F236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5499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16989C4E-0BCB-284D-BBC4-C355508C60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875A34F4-FB19-6C4A-B433-E92A84921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9F011F82-B3DB-1C4E-8514-7E071AFB3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6485F41E-6699-584F-80C6-C6167D4EA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7392296C-2A33-4245-8D47-42CE17DF1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30EC7DCA-76BB-B847-896F-EDCF7983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DA90D004-C625-8A45-9A95-77CD76574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1721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6F2F8170-7686-DC4B-859E-9F24D5E58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5719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DE61BBCB-4922-4B4F-9410-B99A674FC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3687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17CDC22D-737E-664C-9707-4FBFEB740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7751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382811A8-2F20-864E-9926-13759ED84A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2685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DB126718-EFB8-E541-919F-8797C0E7A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4684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6ABC0382-5E35-FE48-A08C-DCFB88C92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6768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E8BEABDF-E6A5-914D-AF22-79AEF3A73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8800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A50B8977-E080-DD43-BD7C-5F11A4759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0832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35BB198E-FA6D-5248-9E91-AF1FC435F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2864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124BD789-5B3A-A74F-BB53-B64A59B49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4896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DCD83C40-9ED7-F944-B8D7-0166BF6FF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0782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39</xdr:row>
      <xdr:rowOff>0</xdr:rowOff>
    </xdr:from>
    <xdr:to>
      <xdr:col>10</xdr:col>
      <xdr:colOff>810963</xdr:colOff>
      <xdr:row>52</xdr:row>
      <xdr:rowOff>55120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xmlns="" id="{BBFC6456-BD3B-E04F-AF7F-4F15E3C33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A45F32EA-4680-2A43-91FE-AAC273ADB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D3896BBB-55FE-874E-93F8-DC2210A49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EF29A4FC-3209-CB49-A0BB-BA3903D1C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6896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3E89DACA-5C58-5C4D-A2AB-132DBE592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5499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0B6AFFDC-4B0C-9340-BCD7-F47B1F93FB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90370B82-D7BC-FA4D-A013-A5E00EDB3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8215F660-2167-1446-8F11-86B37BCF6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A3E73D0D-1F26-DF43-8F59-F4227DB7A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41E19C2C-C5DF-FB46-8C36-3CD23EB6F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2DDBBFE9-9309-FB47-87B9-6C9C83841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7AF593BF-6D91-B647-8FCA-9DA100A4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1721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E3A2938F-5934-1C43-81EC-AA6E78D9C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5719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2B76630D-C4B8-1B4D-8265-365362DE04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3687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14EE0625-4ADE-E34F-8C29-7FC9AFB14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7751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B179E95A-49ED-6643-9ADB-3F8FABBE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2685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AF1FABCD-578F-D748-930C-E412F0678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4684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34DB886F-910D-1E43-B9F3-D2B694300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6768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98ECA66C-FB90-FC4B-B30F-BF55C9EC5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8800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96B06051-0667-DE45-8296-2AEDADAD4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0832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6651C9FA-BC5B-524A-9204-9EFD8ADE8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2864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BD4686A0-D68F-D74D-A331-B528F7148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4896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BEF45287-6D08-7345-A890-128AE3359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0782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39</xdr:row>
      <xdr:rowOff>0</xdr:rowOff>
    </xdr:from>
    <xdr:to>
      <xdr:col>10</xdr:col>
      <xdr:colOff>806693</xdr:colOff>
      <xdr:row>52</xdr:row>
      <xdr:rowOff>66095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xmlns="" id="{ED7DBC5D-D642-4F42-A9AB-64A93DE41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37793FC2-5AC1-E94B-93BE-9171F3243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042EA36F-D8E3-EB40-8B3B-659121F2F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1304CB48-8CF3-6A45-90FA-F491FD03E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6896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1B3379A1-54C5-3540-911E-75661253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5499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DBF96492-23D8-3A4D-BB6E-154CDAE75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52FBFBBB-FE75-6841-AEAE-3D37F6DF7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535CBA90-325A-8244-943A-73CEB4F70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359021C6-4DED-B44C-9591-B596B4AAA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06B0B300-DA35-6645-8085-89CC6BC99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3AF4CD62-797C-0243-B27A-02BE4A67A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3256A664-7370-9B48-9C98-CEFA7D20C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1721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10EFFF33-B95A-1647-8AE3-4FF9A750C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5719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59FC229D-F90D-6A4C-A12F-359E349FBE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3687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B587743A-C769-6347-9B99-76D91FEC7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7751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A670DA0D-AA2C-4549-BF92-AF406AFF53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2685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9C7A3D43-19CA-194E-8027-DD76FB46C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4684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7323F050-5B3E-194C-ADD2-6929326FA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6768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2155B033-2D02-6047-B766-5A00FB19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8800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1ED823F9-D9AF-BE4B-B954-F81BF81D7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0832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073FD9E4-3D41-3E4F-8DAC-20127B421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2864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17C7C3F8-2E1C-2A46-94B0-45A6B8F6F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4896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0F9EE8FF-0511-FA4E-81BA-079340D73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0782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39</xdr:row>
      <xdr:rowOff>0</xdr:rowOff>
    </xdr:from>
    <xdr:to>
      <xdr:col>10</xdr:col>
      <xdr:colOff>810963</xdr:colOff>
      <xdr:row>52</xdr:row>
      <xdr:rowOff>55120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xmlns="" id="{9067F204-AF3C-7344-BF5B-EA7590EAF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4</xdr:row>
      <xdr:rowOff>180975</xdr:rowOff>
    </xdr:from>
    <xdr:to>
      <xdr:col>2</xdr:col>
      <xdr:colOff>438150</xdr:colOff>
      <xdr:row>8</xdr:row>
      <xdr:rowOff>190500</xdr:rowOff>
    </xdr:to>
    <xdr:pic>
      <xdr:nvPicPr>
        <xdr:cNvPr id="2" name="Picture 5" descr="gplv3-127x51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981075"/>
          <a:ext cx="18669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ADBE8CB7-9B30-864A-A07D-C91D4AEBE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12CA99C8-87CF-EE46-8F62-C85FC17A0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6F056159-DB07-DE4F-BD88-677C19E66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6896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2F23B1CD-8FC8-6A41-B226-563ACD07D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5499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65B98DAC-3002-3842-A86D-8EFED5338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28677F1F-58AD-5C43-BE5E-8818D7E33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2026CDB5-C524-8749-A8C0-D9B058317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D6EC928A-B90E-2B46-BBEE-28C2531C7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2792C463-C1E0-3E47-83D5-3503C3A5D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13C1CFEC-FED0-2643-9E4F-53CAB5A72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0F98BF4C-1AFE-1E45-A79B-BB6CD70C4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2610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D3F48BDE-3151-AD41-84A3-A36B4D890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6608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7BCC7AF9-5205-1C48-96E8-BE2D022CB3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4576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48E11D30-AF55-2546-9425-F90301B69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8640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FB0E6FED-FF8A-3B45-BF17-F7D9B1BFF5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3574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38F4855B-FB19-BA41-A1D3-818E3F0C1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5573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4335BC0C-A5E5-E449-A61C-00D6DA303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7657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382AAD8F-C6FC-BE4A-A26C-425FA0A78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9689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A597626F-3EE4-B147-A490-BB573970F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1721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ED1FD4F9-7560-F44D-B738-AE438FFB3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3753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CE0D9856-E751-DE4F-8ED6-BA4D68BC1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5785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8F89EDA0-F30F-6543-93C6-BA492AE5F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1671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40</xdr:row>
      <xdr:rowOff>0</xdr:rowOff>
    </xdr:from>
    <xdr:to>
      <xdr:col>10</xdr:col>
      <xdr:colOff>810963</xdr:colOff>
      <xdr:row>53</xdr:row>
      <xdr:rowOff>55120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xmlns="" id="{557ACF85-45C2-F94B-9ED3-D75379A1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31F46517-797C-9340-AAF5-F7272EF0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4CFA70C7-01B9-B24A-87DA-BE2341BD3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73BEF664-8EE5-6343-9C15-D39DC2F91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6896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ADB79CD9-4CB2-7641-B70A-A87793A7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5499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F34FDEE1-5CA7-5E48-8146-93E0D3364D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1F389CCD-C905-A74C-B3D3-A52E9CA3F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E8AF3E0A-13D7-E043-8523-D1DA7C5AD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50C8D66E-88D9-1743-BDCD-D106B1C1E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94105533-488F-F044-95CE-C289AF900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33B886FC-95A3-6146-92EF-AED9C53C7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94EC8679-7F8F-3346-8C75-AE418CAF6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2610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0F2B581E-C943-4048-86D4-74DD462BE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6608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4EFD10CE-6AF8-B440-AB95-B0D3A312E8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4576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4B8C286A-80D7-9A4B-AAAC-198D1B78A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8640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E30C66AC-1BCF-F644-A86D-8EEBC132AE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3574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613A04AF-2EF3-EC4F-9CBF-5FD8DF202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5573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B9EE03CA-64CC-9744-A7F5-4271AFFBB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7657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F7AF6992-CEAF-7A4A-BD9F-E635DCEA5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9689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C6B866CB-222F-5B4B-85F4-12D9EA313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1721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DB4561B2-EF21-4044-B24A-33B428A18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3753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97E130FB-546A-7747-B2ED-E166D4896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5785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FCC44657-8A48-A24A-B6CB-B141F4F36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1671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39</xdr:row>
      <xdr:rowOff>0</xdr:rowOff>
    </xdr:from>
    <xdr:to>
      <xdr:col>10</xdr:col>
      <xdr:colOff>796255</xdr:colOff>
      <xdr:row>52</xdr:row>
      <xdr:rowOff>50775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xmlns="" id="{47FAE259-936B-C14E-9765-57B92260C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2A45ED58-2422-FF4F-95F6-7B3EDC211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5563CC51-97C6-C340-BA08-B0AF90EC0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3E4D1C5B-CE5F-2D4E-89A5-173E3ABA8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6896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42F9B5F6-0FEA-054D-BF3E-26A3F92D1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5499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EBD9334E-6E09-2840-8BFF-8A391DC241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5523CF69-8B76-7D45-96C1-7451A0C68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0BC19AD7-BF92-6D44-99BB-49C5EA583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1241CA76-92E9-734C-8A0D-F81FF2178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2A7EDCE4-2B51-3141-A369-B8FD1EA08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FC28FE45-EAAA-E34C-870A-D5667B3C6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1BA95044-B8B1-5B4F-850C-589D7EA7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2610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4D30097B-0C5C-AA47-A19D-3D86B17CD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6608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7247407D-A744-2C40-8F75-EF756A4F59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4576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C64937D1-49D6-894F-96B1-E9F294E6F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8640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C30C5C18-7393-0E4E-9A83-B0CFD6CC95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3574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D2887862-7A59-1047-A6CC-30276BC9A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5573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C9E2FC57-99FF-C54F-82F2-4CA81F090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7657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FE780190-5D11-A849-AF45-BC7C1FC2B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9689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80D306C0-F6EF-A94B-9AEF-5502A9D8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1721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1A972377-C7EC-1547-8541-C6CC45F78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3753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70444089-76EC-2942-A820-5D237CB12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5785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68FF1329-DA5D-6245-AE1E-83AEFBE4D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1671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39</xdr:row>
      <xdr:rowOff>0</xdr:rowOff>
    </xdr:from>
    <xdr:to>
      <xdr:col>10</xdr:col>
      <xdr:colOff>796255</xdr:colOff>
      <xdr:row>52</xdr:row>
      <xdr:rowOff>50775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xmlns="" id="{02C787BF-60A7-3340-8C60-C722CF78C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211AB487-8EA2-764B-B8C5-1AC46DDC8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3B5C97B9-B564-114A-899F-B811E6372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731018BF-8196-564F-A0AE-33698B9B5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6896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CDFC21BF-3BC1-2845-8A55-93983C29A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5499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20313C31-A57B-F849-934F-2A6545DCE2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754083E4-3364-FB41-B6C0-806D9AD96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17A10E64-5A20-8A44-87E9-62E51925E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14C04326-1983-8F4D-9520-EEEDE3B0C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4A10EB79-626F-4A48-947A-0D590E5BE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9C37CBAF-D463-1E49-9BCC-05FC562D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6ACBA1AA-25B9-F34C-B6BA-B3DDDEB83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1721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DAAE3CBA-697F-4C48-A1B1-09F0CE1EF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5719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DFDD8D3D-D5F4-B24C-9A2C-CA5C068EDF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3687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26CE63B8-B7CD-A64E-A9CC-E65A0B824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7751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4EB9AA61-B876-4A4D-9B4E-B72DE8372A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2685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10677B78-C9A3-FF47-855C-FDA88E0D2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4684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D5B82FB7-0DE6-604C-BC43-AF5CDBF7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6768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1E416BA6-50D5-754C-BABA-BF5063D80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8800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32D10591-E90B-BD4D-A8D7-FD4EE55E7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0832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35867D77-5395-374E-80FE-3A5C07B1D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2864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AB89C378-77F4-3045-BEFC-B17A2B0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4896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8BF19C1D-7A6E-2E48-A570-94960CDF6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0782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39</xdr:row>
      <xdr:rowOff>0</xdr:rowOff>
    </xdr:from>
    <xdr:to>
      <xdr:col>10</xdr:col>
      <xdr:colOff>810963</xdr:colOff>
      <xdr:row>52</xdr:row>
      <xdr:rowOff>55120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xmlns="" id="{33CD0D6C-1383-D844-AA4F-D628EBF8C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3AE33CDD-BE43-7844-B9D3-5F604BE1B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B4793795-98F5-8D4C-84B5-8BD41A1C0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ACDFEEA9-101B-D34B-A3BA-DFC2C6DFA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6896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B29D7A30-68D4-5348-9516-F5B6CE992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5499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97310940-F29C-C24C-B3E9-E86B241574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7A06DDC6-B69A-CB4B-926A-D26FE7A90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2D6375FA-6212-2C4F-8D4C-8BB4C2B73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0A652932-E072-584C-AFC9-22DF6DBD5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91D7A3A2-0787-EC48-ACB7-4ECB091A0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95B75E7F-8D7A-2D42-8851-7BE010057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7B2B0839-1690-3E44-B68A-94B8970B7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2610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5884FE92-8B88-0B44-814F-7A47210EC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6608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F9D19F77-8368-BA4D-8DB1-E868BF5076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4576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FFF1C243-5642-8E4F-B897-6342A4DB9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8640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4CD21075-8451-DB45-8A16-F3D2C08E3D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3574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EB6043FE-8992-E34D-9BF3-F285DBC88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5573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B53FA535-B3C7-7048-9B94-79491B9F2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7657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C4BBD8EB-8DBE-6649-B7AB-B0889B3A3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9689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F850B219-5D44-6040-80B3-5707AA0C4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1721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137C38A5-E7FD-4D44-95F7-674682722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3753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8BF0F4CF-20FF-B241-A475-A0C5FA20B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5785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2965EFFF-9626-B447-A6E5-70621C14A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1671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39</xdr:row>
      <xdr:rowOff>0</xdr:rowOff>
    </xdr:from>
    <xdr:to>
      <xdr:col>10</xdr:col>
      <xdr:colOff>719596</xdr:colOff>
      <xdr:row>52</xdr:row>
      <xdr:rowOff>55120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xmlns="" id="{5F054AAD-A7B0-F042-91B9-8D3F0CEAF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4563C2E2-5308-1044-981A-B6AC6CE52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9455D4CF-A6E6-E543-8955-D551D7586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FCC18444-7BF2-9840-BF71-32B2EC91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6896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127DCCA9-34C9-AE47-A05D-C3953A785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5499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7C391112-6494-BC43-928F-46CE093397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78FB9B83-9792-6246-AEB8-DD9F43A7A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67777A6B-16E1-5045-B13B-1DCA51CEB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9B470EFB-F8B6-454E-9D2B-071BC119C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C364B52B-6A6E-CE47-AACC-2F57FF261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D8CF1520-D559-6049-A3A4-D668C2FC6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D989E9A8-6151-DB45-BDB1-551B0C91B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2610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7B5567A5-9C6E-4943-B1CE-ED0C8B9AB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6608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975AF02F-8C7E-A04E-B695-96960C57B2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4576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67A95077-EB3F-B34F-BD55-FB20380FA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8640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E0030E5F-9E44-EE4E-8613-8BA7CDBFB6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3574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9B6DF826-AFAD-2E46-8495-406890247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5573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31293F8D-0129-1F49-885F-CC39FAC40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7657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AC7F1F40-0B5C-1F48-9316-3DD16D90A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9689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C1F7716F-3CFC-284F-B07C-90EE00028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1721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A1A9609C-DA93-4448-BA69-5CDE2BC2B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3753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A5062123-C346-3C48-8870-8634D7F1A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5785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3EF53F70-CFA9-264A-86FA-60E5C4EB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1671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39</xdr:row>
      <xdr:rowOff>0</xdr:rowOff>
    </xdr:from>
    <xdr:to>
      <xdr:col>10</xdr:col>
      <xdr:colOff>810963</xdr:colOff>
      <xdr:row>52</xdr:row>
      <xdr:rowOff>55120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xmlns="" id="{FDB3E8EF-6D54-5043-9D2B-F0D221284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97436CF9-CDFA-D442-A8AD-8BB0D2360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55E084A7-3DD7-8A4D-9E3F-F7EEDFE31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0213CD48-2D09-5749-81E2-F4ECDE2FD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6896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C43FC8A8-1A77-F34A-843C-01BC3F5BF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5499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22F96D42-65DF-6D42-B676-49BA71C6AF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175F9B79-2412-784B-AD06-E5D6AF365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9A75C87C-C174-C34B-B164-D4F8C0629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466B0ECA-E287-6544-A416-B961E5965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A1213784-8928-1A4B-8845-D86644E30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94883717-7CF1-C240-BB84-83A27A43C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334E57DA-FF4E-6B4C-824F-3B52B83D5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2610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D3A9776A-6825-C34E-A67C-A877C488B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6608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17B7AC30-4D38-F441-AF1F-0BC1AA1FA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4576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B520C827-CC7D-704F-9266-F732CCCFE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8640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B4FC3C62-E23D-1F4F-A02B-7482A4227A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3574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370CBB73-DCFE-6D43-BD09-BB61B3838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5573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FF2BA52E-9A1A-AD41-B31F-70D0B7B97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7657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B012489E-2005-0C4D-B8D9-BD49B900C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9689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34E04EA4-8E2E-9C4E-85DD-942397F5A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1721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A58A05E4-49AE-FF4B-BFEA-E02C1F61F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3753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6688E8AE-3998-4445-91C2-7965BEF59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5785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4293DE61-B2C2-AD42-948D-05DE91721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1671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39</xdr:row>
      <xdr:rowOff>0</xdr:rowOff>
    </xdr:from>
    <xdr:to>
      <xdr:col>10</xdr:col>
      <xdr:colOff>810963</xdr:colOff>
      <xdr:row>52</xdr:row>
      <xdr:rowOff>55120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xmlns="" id="{FF63460E-D3CA-A946-B5B9-217339F7F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178110</xdr:colOff>
      <xdr:row>1</xdr:row>
      <xdr:rowOff>7746</xdr:rowOff>
    </xdr:from>
    <xdr:to>
      <xdr:col>3</xdr:col>
      <xdr:colOff>182266</xdr:colOff>
      <xdr:row>3</xdr:row>
      <xdr:rowOff>77441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0FD18EBD-00B8-D74C-B625-8CC1D2084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0" y="109346"/>
          <a:ext cx="2569556" cy="47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209086</xdr:colOff>
      <xdr:row>3</xdr:row>
      <xdr:rowOff>131647</xdr:rowOff>
    </xdr:from>
    <xdr:to>
      <xdr:col>3</xdr:col>
      <xdr:colOff>678985</xdr:colOff>
      <xdr:row>4</xdr:row>
      <xdr:rowOff>131646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16454110-9A20-8B4A-9EFF-2367800CC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086" y="639647"/>
          <a:ext cx="3035299" cy="2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201341</xdr:colOff>
      <xdr:row>4</xdr:row>
      <xdr:rowOff>185854</xdr:rowOff>
    </xdr:from>
    <xdr:to>
      <xdr:col>6</xdr:col>
      <xdr:colOff>595041</xdr:colOff>
      <xdr:row>6</xdr:row>
      <xdr:rowOff>149612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0F864B03-91D3-8C43-9F5B-35FF921F7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341" y="897054"/>
          <a:ext cx="5689600" cy="370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193598</xdr:colOff>
      <xdr:row>7</xdr:row>
      <xdr:rowOff>15488</xdr:rowOff>
    </xdr:from>
    <xdr:to>
      <xdr:col>6</xdr:col>
      <xdr:colOff>447598</xdr:colOff>
      <xdr:row>8</xdr:row>
      <xdr:rowOff>180588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00576B8C-31E0-2843-81B8-3B9939F37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598" y="1336288"/>
          <a:ext cx="554990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11</xdr:row>
      <xdr:rowOff>7744</xdr:rowOff>
    </xdr:from>
    <xdr:to>
      <xdr:col>0</xdr:col>
      <xdr:colOff>785851</xdr:colOff>
      <xdr:row>11</xdr:row>
      <xdr:rowOff>185544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2DB19B80-1176-1A4C-8011-CF731C5C16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696951" y="2154044"/>
          <a:ext cx="889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12</xdr:row>
      <xdr:rowOff>15488</xdr:rowOff>
    </xdr:from>
    <xdr:to>
      <xdr:col>0</xdr:col>
      <xdr:colOff>773151</xdr:colOff>
      <xdr:row>12</xdr:row>
      <xdr:rowOff>193288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18EB7C07-4D7E-CA4C-8DEA-E75C9421A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364988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549817</xdr:colOff>
      <xdr:row>10</xdr:row>
      <xdr:rowOff>15488</xdr:rowOff>
    </xdr:from>
    <xdr:to>
      <xdr:col>0</xdr:col>
      <xdr:colOff>816517</xdr:colOff>
      <xdr:row>10</xdr:row>
      <xdr:rowOff>193288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05C201C6-DB6E-F144-AE75-DCA68D808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817" y="1958588"/>
          <a:ext cx="2667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696951</xdr:colOff>
      <xdr:row>13</xdr:row>
      <xdr:rowOff>7744</xdr:rowOff>
    </xdr:from>
    <xdr:to>
      <xdr:col>0</xdr:col>
      <xdr:colOff>773151</xdr:colOff>
      <xdr:row>13</xdr:row>
      <xdr:rowOff>185544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EA64AF8D-2A29-DE42-BAC8-E1B32B511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951" y="2560444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14</xdr:row>
      <xdr:rowOff>3299</xdr:rowOff>
    </xdr:from>
    <xdr:to>
      <xdr:col>0</xdr:col>
      <xdr:colOff>800100</xdr:colOff>
      <xdr:row>15</xdr:row>
      <xdr:rowOff>3299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F86D9354-31D6-044D-969C-3333061E0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2759199"/>
          <a:ext cx="2921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15</xdr:row>
      <xdr:rowOff>3299</xdr:rowOff>
    </xdr:from>
    <xdr:to>
      <xdr:col>0</xdr:col>
      <xdr:colOff>817418</xdr:colOff>
      <xdr:row>16</xdr:row>
      <xdr:rowOff>3299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A2749F63-7FCD-874E-9E59-3DED26B21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818" y="2962399"/>
          <a:ext cx="3556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501403</xdr:colOff>
      <xdr:row>16</xdr:row>
      <xdr:rowOff>9896</xdr:rowOff>
    </xdr:from>
    <xdr:to>
      <xdr:col>0</xdr:col>
      <xdr:colOff>806203</xdr:colOff>
      <xdr:row>16</xdr:row>
      <xdr:rowOff>200396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54E3C144-325E-EE4E-9270-38A080B48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403" y="3172196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494805</xdr:colOff>
      <xdr:row>18</xdr:row>
      <xdr:rowOff>3299</xdr:rowOff>
    </xdr:from>
    <xdr:to>
      <xdr:col>0</xdr:col>
      <xdr:colOff>812305</xdr:colOff>
      <xdr:row>18</xdr:row>
      <xdr:rowOff>193799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9E71B51E-8316-9645-9ABA-A2BF14712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805" y="3571999"/>
          <a:ext cx="317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435429</xdr:colOff>
      <xdr:row>17</xdr:row>
      <xdr:rowOff>3299</xdr:rowOff>
    </xdr:from>
    <xdr:to>
      <xdr:col>0</xdr:col>
      <xdr:colOff>818903</xdr:colOff>
      <xdr:row>17</xdr:row>
      <xdr:rowOff>193799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FE625607-0BE4-734B-A324-588543BD85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26"/>
        <a:stretch/>
      </xdr:blipFill>
      <xdr:spPr bwMode="auto">
        <a:xfrm>
          <a:off x="435429" y="3368799"/>
          <a:ext cx="38347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488207</xdr:colOff>
      <xdr:row>19</xdr:row>
      <xdr:rowOff>3298</xdr:rowOff>
    </xdr:from>
    <xdr:to>
      <xdr:col>0</xdr:col>
      <xdr:colOff>818407</xdr:colOff>
      <xdr:row>19</xdr:row>
      <xdr:rowOff>193798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F7350458-9CE8-7648-9371-E16843F9D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207" y="3775198"/>
          <a:ext cx="330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461818</xdr:colOff>
      <xdr:row>20</xdr:row>
      <xdr:rowOff>204519</xdr:rowOff>
    </xdr:from>
    <xdr:to>
      <xdr:col>0</xdr:col>
      <xdr:colOff>812140</xdr:colOff>
      <xdr:row>21</xdr:row>
      <xdr:rowOff>190500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85243C67-7D1C-2B47-8918-3D408ACE62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99"/>
        <a:stretch/>
      </xdr:blipFill>
      <xdr:spPr bwMode="auto">
        <a:xfrm>
          <a:off x="461818" y="4268519"/>
          <a:ext cx="350322" cy="18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201222</xdr:rowOff>
    </xdr:from>
    <xdr:to>
      <xdr:col>0</xdr:col>
      <xdr:colOff>812800</xdr:colOff>
      <xdr:row>22</xdr:row>
      <xdr:rowOff>187202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3526229E-4E97-9C41-A68A-4F66C8EA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8000" y="4468422"/>
          <a:ext cx="304800" cy="18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722415</xdr:colOff>
      <xdr:row>23</xdr:row>
      <xdr:rowOff>3299</xdr:rowOff>
    </xdr:from>
    <xdr:to>
      <xdr:col>0</xdr:col>
      <xdr:colOff>798615</xdr:colOff>
      <xdr:row>23</xdr:row>
      <xdr:rowOff>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593FE198-CFBE-B94E-84C9-CB915DB0C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2415" y="4676899"/>
          <a:ext cx="762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385948</xdr:colOff>
      <xdr:row>24</xdr:row>
      <xdr:rowOff>3299</xdr:rowOff>
    </xdr:from>
    <xdr:to>
      <xdr:col>0</xdr:col>
      <xdr:colOff>817748</xdr:colOff>
      <xdr:row>24</xdr:row>
      <xdr:rowOff>193799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BAF58CAE-C72D-2344-B0D4-2008DE4A3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948" y="4880099"/>
          <a:ext cx="431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418935</xdr:colOff>
      <xdr:row>25</xdr:row>
      <xdr:rowOff>3299</xdr:rowOff>
    </xdr:from>
    <xdr:to>
      <xdr:col>0</xdr:col>
      <xdr:colOff>799935</xdr:colOff>
      <xdr:row>25</xdr:row>
      <xdr:rowOff>193799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072ACD2C-DBB5-BE4A-B6ED-AB2706D30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8935" y="5083299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389247</xdr:colOff>
      <xdr:row>26</xdr:row>
      <xdr:rowOff>3298</xdr:rowOff>
    </xdr:from>
    <xdr:to>
      <xdr:col>0</xdr:col>
      <xdr:colOff>808347</xdr:colOff>
      <xdr:row>26</xdr:row>
      <xdr:rowOff>193798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74DA1CC7-11D2-974A-80A3-D57FB0689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47" y="5286498"/>
          <a:ext cx="4191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438728</xdr:colOff>
      <xdr:row>27</xdr:row>
      <xdr:rowOff>3299</xdr:rowOff>
    </xdr:from>
    <xdr:to>
      <xdr:col>0</xdr:col>
      <xdr:colOff>807028</xdr:colOff>
      <xdr:row>27</xdr:row>
      <xdr:rowOff>193799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B17430A5-7A93-834E-86C1-2F4D5DAB2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728" y="5489699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520842</xdr:colOff>
      <xdr:row>20</xdr:row>
      <xdr:rowOff>14270</xdr:rowOff>
    </xdr:from>
    <xdr:to>
      <xdr:col>0</xdr:col>
      <xdr:colOff>812942</xdr:colOff>
      <xdr:row>21</xdr:row>
      <xdr:rowOff>4994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42929358-7BFC-1E48-AD5F-8F9D3EFD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842" y="4078270"/>
          <a:ext cx="292100" cy="19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39</xdr:row>
      <xdr:rowOff>0</xdr:rowOff>
    </xdr:from>
    <xdr:to>
      <xdr:col>10</xdr:col>
      <xdr:colOff>810963</xdr:colOff>
      <xdr:row>52</xdr:row>
      <xdr:rowOff>55120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xmlns="" id="{8D184833-A0D5-664C-8BC6-026C00F80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doi.org/10.7910/DVN/O4HCUP" TargetMode="External"/><Relationship Id="rId2" Type="http://schemas.openxmlformats.org/officeDocument/2006/relationships/hyperlink" Target="https://nbn-resolving.org/urn:nbn:de:gbv:18302-aero2019-03-01.015" TargetMode="External"/><Relationship Id="rId1" Type="http://schemas.openxmlformats.org/officeDocument/2006/relationships/hyperlink" Target="http://www.gnu.org/licenses/gpl.html" TargetMode="External"/><Relationship Id="rId4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O519"/>
  <sheetViews>
    <sheetView tabSelected="1" zoomScaleNormal="100" workbookViewId="0">
      <selection activeCell="A10" sqref="A10"/>
    </sheetView>
  </sheetViews>
  <sheetFormatPr baseColWidth="10" defaultRowHeight="15.75"/>
  <cols>
    <col min="1" max="1" width="10.875" customWidth="1"/>
    <col min="2" max="2" width="10.625" customWidth="1"/>
    <col min="3" max="3" width="12.375" bestFit="1" customWidth="1"/>
    <col min="4" max="4" width="12.875" customWidth="1"/>
    <col min="5" max="5" width="11" bestFit="1" customWidth="1"/>
    <col min="6" max="6" width="12.375" bestFit="1" customWidth="1"/>
    <col min="7" max="7" width="12.875" bestFit="1" customWidth="1"/>
    <col min="8" max="8" width="14.375" customWidth="1"/>
    <col min="9" max="9" width="12.375" bestFit="1" customWidth="1"/>
    <col min="10" max="10" width="11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</row>
    <row r="8" spans="1:119">
      <c r="A8" s="4"/>
      <c r="B8" s="5"/>
      <c r="C8" s="5"/>
      <c r="D8" s="5"/>
      <c r="E8" s="5"/>
      <c r="F8" s="5"/>
      <c r="G8" s="6"/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470</v>
      </c>
      <c r="C11" s="13"/>
      <c r="D11">
        <v>470</v>
      </c>
      <c r="E11">
        <v>470</v>
      </c>
      <c r="F11">
        <v>470</v>
      </c>
      <c r="G11">
        <v>470</v>
      </c>
      <c r="H11">
        <v>470</v>
      </c>
      <c r="I11">
        <v>470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/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/>
      <c r="D13" s="13">
        <f>1/180</f>
        <v>5.5555555555555558E-3</v>
      </c>
      <c r="E13" s="13">
        <f t="shared" ref="E13:I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/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/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>
      <c r="A16" t="s">
        <v>1</v>
      </c>
      <c r="B16" s="13">
        <v>0.9</v>
      </c>
      <c r="C16" s="14"/>
      <c r="D16">
        <v>0.9</v>
      </c>
      <c r="E16">
        <v>0.9</v>
      </c>
      <c r="F16">
        <v>0.9</v>
      </c>
      <c r="G16">
        <v>0.9</v>
      </c>
      <c r="H16">
        <v>0.9</v>
      </c>
      <c r="I16">
        <v>0.9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/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/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/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>
      <c r="A20" s="15" t="s">
        <v>2</v>
      </c>
      <c r="B20">
        <f>1.66*10^-10</f>
        <v>1.66E-10</v>
      </c>
      <c r="C20" s="14"/>
      <c r="D20">
        <f t="shared" ref="D20:I20" si="1">1.66*10^-10</f>
        <v>1.66E-10</v>
      </c>
      <c r="E20">
        <f t="shared" si="1"/>
        <v>1.66E-10</v>
      </c>
      <c r="F20">
        <f t="shared" si="1"/>
        <v>1.66E-10</v>
      </c>
      <c r="G20">
        <f t="shared" si="1"/>
        <v>1.66E-10</v>
      </c>
      <c r="H20">
        <f t="shared" si="1"/>
        <v>1.66E-10</v>
      </c>
      <c r="I20">
        <f t="shared" si="1"/>
        <v>1.66E-10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3</v>
      </c>
      <c r="B21" s="13">
        <v>0</v>
      </c>
      <c r="C21" s="13"/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13">
        <v>0</v>
      </c>
      <c r="C22" s="13"/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3</v>
      </c>
      <c r="B23" s="13">
        <v>0</v>
      </c>
      <c r="C23" s="13"/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13">
        <v>0</v>
      </c>
      <c r="C24" s="13"/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>
        <f>2*10^-10</f>
        <v>2.0000000000000001E-10</v>
      </c>
      <c r="D25">
        <f t="shared" ref="D25" si="2">2*10^-10</f>
        <v>2.0000000000000001E-10</v>
      </c>
      <c r="E25">
        <v>0</v>
      </c>
      <c r="F25">
        <v>0</v>
      </c>
      <c r="G25">
        <v>0</v>
      </c>
      <c r="H25">
        <v>0</v>
      </c>
      <c r="I25">
        <v>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3</v>
      </c>
      <c r="B26">
        <v>0</v>
      </c>
      <c r="C26" s="13"/>
      <c r="D26">
        <f>- 1.6666666666667*10^-12</f>
        <v>-1.6666666666667001E-12</v>
      </c>
      <c r="E26">
        <v>0</v>
      </c>
      <c r="F26">
        <v>0</v>
      </c>
      <c r="G26">
        <v>0</v>
      </c>
      <c r="H26">
        <v>0</v>
      </c>
      <c r="I26">
        <v>0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13">
        <v>0</v>
      </c>
      <c r="C27" s="13"/>
      <c r="D27">
        <v>0</v>
      </c>
      <c r="E27">
        <v>0</v>
      </c>
      <c r="F27">
        <v>0</v>
      </c>
      <c r="G27">
        <f>1*10^-5</f>
        <v>1.0000000000000001E-5</v>
      </c>
      <c r="H27">
        <f>1*10^-5</f>
        <v>1.0000000000000001E-5</v>
      </c>
      <c r="I27">
        <v>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3</v>
      </c>
      <c r="B28" s="13">
        <v>0</v>
      </c>
      <c r="C28" s="13"/>
      <c r="D28">
        <v>0</v>
      </c>
      <c r="E28">
        <v>0</v>
      </c>
      <c r="F28">
        <f>5.55555555555555*10^-8</f>
        <v>5.5555555555555502E-8</v>
      </c>
      <c r="G28">
        <v>0</v>
      </c>
      <c r="H28">
        <f>-5.55555555555555*10^-8</f>
        <v>-5.5555555555555502E-8</v>
      </c>
      <c r="I28" s="13">
        <v>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14</v>
      </c>
      <c r="B30" s="21">
        <v>0</v>
      </c>
      <c r="C30" s="11"/>
      <c r="D30" s="21">
        <v>1</v>
      </c>
      <c r="E30" s="21">
        <v>2</v>
      </c>
      <c r="F30" s="21">
        <v>3</v>
      </c>
      <c r="G30" s="21">
        <v>4</v>
      </c>
      <c r="H30" s="21">
        <v>5</v>
      </c>
      <c r="I30" s="21">
        <v>6</v>
      </c>
      <c r="J30" s="21">
        <v>7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6</v>
      </c>
      <c r="B31">
        <v>0</v>
      </c>
      <c r="D31">
        <v>600</v>
      </c>
      <c r="E31">
        <v>720</v>
      </c>
      <c r="F31">
        <v>1020</v>
      </c>
      <c r="G31">
        <v>1200</v>
      </c>
      <c r="H31">
        <v>1380</v>
      </c>
      <c r="I31">
        <v>1560</v>
      </c>
      <c r="J31">
        <v>1860</v>
      </c>
    </row>
    <row r="32" spans="1:119">
      <c r="A32" s="10" t="s">
        <v>7</v>
      </c>
      <c r="B32">
        <f>B13*(1+B14-B12*B18*B16*B15)</f>
        <v>3.3611111111111112E-3</v>
      </c>
      <c r="D32">
        <f>D13*(1+D14-D12*D18*D16*D15)</f>
        <v>3.3611111111111112E-3</v>
      </c>
      <c r="E32">
        <f t="shared" ref="E32:I32" si="3">E13*(1+E14-E12*E18*E16*E15)</f>
        <v>3.3611111111111112E-3</v>
      </c>
      <c r="F32">
        <f t="shared" si="3"/>
        <v>3.3611111111111112E-3</v>
      </c>
      <c r="G32">
        <f t="shared" si="3"/>
        <v>3.3611111111111112E-3</v>
      </c>
      <c r="H32">
        <f t="shared" si="3"/>
        <v>3.3611111111111112E-3</v>
      </c>
      <c r="I32">
        <f t="shared" si="3"/>
        <v>3.3611111111111112E-3</v>
      </c>
    </row>
    <row r="33" spans="1:9">
      <c r="A33" s="10" t="s">
        <v>4</v>
      </c>
      <c r="B33">
        <f>1/B11*(B20+B22*B24*B15+(1-B12)*(B25+B27)*B19*B17*B15)</f>
        <v>5.2553191489361702E-13</v>
      </c>
      <c r="D33">
        <f t="shared" ref="D33:I33" si="4">1/D11*(D20+D22*D24*D15+(1-D12)*(D25+D27)*D19*D17*D15)</f>
        <v>5.2553191489361702E-13</v>
      </c>
      <c r="E33">
        <f t="shared" si="4"/>
        <v>3.5319148936170213E-13</v>
      </c>
      <c r="F33">
        <f t="shared" si="4"/>
        <v>3.5319148936170213E-13</v>
      </c>
      <c r="G33">
        <f t="shared" si="4"/>
        <v>8.6173744680851061E-9</v>
      </c>
      <c r="H33">
        <f t="shared" si="4"/>
        <v>8.6173744680851061E-9</v>
      </c>
      <c r="I33">
        <f t="shared" si="4"/>
        <v>3.5319148936170213E-13</v>
      </c>
    </row>
    <row r="34" spans="1:9">
      <c r="A34" s="10" t="s">
        <v>5</v>
      </c>
      <c r="B34">
        <f>1/B11*(B21+B23*B24*B15+(1-B12)*(B26+B28)*B19*B17*B15)</f>
        <v>0</v>
      </c>
      <c r="D34">
        <f t="shared" ref="D34:I34" si="5">1/D11*(D21+D23*D24*D15+(1-D12)*(D26+D28)*D19*D17*D15)</f>
        <v>-1.4361702127659863E-15</v>
      </c>
      <c r="E34">
        <f t="shared" si="5"/>
        <v>0</v>
      </c>
      <c r="F34">
        <f t="shared" si="5"/>
        <v>4.7872340425531872E-11</v>
      </c>
      <c r="G34">
        <f t="shared" si="5"/>
        <v>0</v>
      </c>
      <c r="H34">
        <f t="shared" si="5"/>
        <v>-4.7872340425531872E-11</v>
      </c>
      <c r="I34">
        <f t="shared" si="5"/>
        <v>0</v>
      </c>
    </row>
    <row r="35" spans="1:9">
      <c r="A35" s="10" t="s">
        <v>8</v>
      </c>
      <c r="B35">
        <f>0.1*10^-9</f>
        <v>1.0000000000000002E-10</v>
      </c>
      <c r="C35" s="14"/>
      <c r="D35">
        <f>C159</f>
        <v>1.4885562980895691E-10</v>
      </c>
      <c r="E35">
        <f>C183</f>
        <v>1.4226547933516841E-10</v>
      </c>
      <c r="F35">
        <f>C243</f>
        <v>1.1864737027592914E-10</v>
      </c>
      <c r="G35">
        <f>C279</f>
        <v>6.4030394855767862E-7</v>
      </c>
      <c r="H35">
        <f>C315</f>
        <v>1.5134493079994047E-6</v>
      </c>
      <c r="I35">
        <f>C351</f>
        <v>1.3500602005673067E-6</v>
      </c>
    </row>
    <row r="36" spans="1:9">
      <c r="A36" s="10" t="s">
        <v>11</v>
      </c>
      <c r="B36">
        <f>B35-(1/B32)*(B33-B34/B32)</f>
        <v>-5.6356602778266207E-11</v>
      </c>
      <c r="D36">
        <f>D35-(1/D32)*(D33-D34/D32)</f>
        <v>-1.3462866887428287E-10</v>
      </c>
      <c r="E36">
        <f t="shared" ref="E36:H36" si="6">E35-(1/E32)*(E33-E34/E32)</f>
        <v>3.7183713905240509E-11</v>
      </c>
      <c r="F36">
        <f t="shared" si="6"/>
        <v>4.2376034291038762E-6</v>
      </c>
      <c r="G36">
        <f t="shared" si="6"/>
        <v>-1.9235430006246669E-6</v>
      </c>
      <c r="H36">
        <f t="shared" si="6"/>
        <v>-5.2879875046819721E-6</v>
      </c>
      <c r="I36">
        <f>I35-(1/I32)*(I33-I34/I32)</f>
        <v>1.3499551188018768E-6</v>
      </c>
    </row>
    <row r="38" spans="1:9">
      <c r="A38" s="17"/>
      <c r="B38" s="17" t="s">
        <v>9</v>
      </c>
      <c r="C38" s="17" t="s">
        <v>10</v>
      </c>
      <c r="D38" s="17" t="s">
        <v>12</v>
      </c>
      <c r="E38" s="17" t="s">
        <v>13</v>
      </c>
    </row>
    <row r="39" spans="1:9">
      <c r="B39" s="16">
        <v>0</v>
      </c>
      <c r="C39" s="16">
        <f>B35</f>
        <v>1.0000000000000002E-10</v>
      </c>
      <c r="D39" s="13">
        <f>B39/60</f>
        <v>0</v>
      </c>
      <c r="E39">
        <f>C39*10^9</f>
        <v>0.10000000000000002</v>
      </c>
    </row>
    <row r="40" spans="1:9">
      <c r="B40">
        <f>B39+J31/372</f>
        <v>5</v>
      </c>
      <c r="C40">
        <f>$B$36*EXP(-$B$32*B40)+(1/$B$32)*($B$33+$B$34*(B40-1/$B$32))</f>
        <v>1.0093919010887721E-10</v>
      </c>
      <c r="D40" s="13">
        <f t="shared" ref="D40:D103" si="7">B40/60</f>
        <v>8.3333333333333329E-2</v>
      </c>
      <c r="E40">
        <f t="shared" ref="E40:E103" si="8">C40*10^9</f>
        <v>0.10093919010887721</v>
      </c>
    </row>
    <row r="41" spans="1:9">
      <c r="B41">
        <f>B40+$J$31/372</f>
        <v>10</v>
      </c>
      <c r="C41">
        <f t="shared" ref="C41:C104" si="9">$B$36*EXP(-$B$32*B41)+(1/$B$32)*($B$33+$B$34*(B41-1/$B$32))</f>
        <v>1.0186272849254159E-10</v>
      </c>
      <c r="D41" s="13">
        <f t="shared" si="7"/>
        <v>0.16666666666666666</v>
      </c>
      <c r="E41">
        <f t="shared" si="8"/>
        <v>0.10186272849254159</v>
      </c>
    </row>
    <row r="42" spans="1:9">
      <c r="B42">
        <f>B41+$J$31/372</f>
        <v>15</v>
      </c>
      <c r="C42">
        <f t="shared" si="9"/>
        <v>1.027708759890278E-10</v>
      </c>
      <c r="D42" s="13">
        <f t="shared" si="7"/>
        <v>0.25</v>
      </c>
      <c r="E42">
        <f t="shared" si="8"/>
        <v>0.1027708759890278</v>
      </c>
    </row>
    <row r="43" spans="1:9">
      <c r="B43">
        <f t="shared" ref="B43:B106" si="10">B42+$J$31/372</f>
        <v>20</v>
      </c>
      <c r="C43">
        <f t="shared" si="9"/>
        <v>1.036638890894707E-10</v>
      </c>
      <c r="D43" s="13">
        <f t="shared" si="7"/>
        <v>0.33333333333333331</v>
      </c>
      <c r="E43">
        <f t="shared" si="8"/>
        <v>0.10366388908947069</v>
      </c>
    </row>
    <row r="44" spans="1:9">
      <c r="B44">
        <f t="shared" si="10"/>
        <v>25</v>
      </c>
      <c r="C44">
        <f>$B$36*EXP(-$B$32*B44)+(1/$B$32)*($B$33+$B$34*(B44-1/$B$32))</f>
        <v>1.0454202001054708E-10</v>
      </c>
      <c r="D44" s="13">
        <f t="shared" si="7"/>
        <v>0.41666666666666669</v>
      </c>
      <c r="E44">
        <f t="shared" si="8"/>
        <v>0.10454202001054708</v>
      </c>
    </row>
    <row r="45" spans="1:9">
      <c r="B45">
        <f t="shared" si="10"/>
        <v>30</v>
      </c>
      <c r="C45">
        <f t="shared" si="9"/>
        <v>1.0540551676571004E-10</v>
      </c>
      <c r="D45" s="13">
        <f t="shared" si="7"/>
        <v>0.5</v>
      </c>
      <c r="E45">
        <f t="shared" si="8"/>
        <v>0.10540551676571004</v>
      </c>
    </row>
    <row r="46" spans="1:9">
      <c r="B46">
        <f t="shared" si="10"/>
        <v>35</v>
      </c>
      <c r="C46">
        <f t="shared" si="9"/>
        <v>1.0625462323523624E-10</v>
      </c>
      <c r="D46" s="13">
        <f t="shared" si="7"/>
        <v>0.58333333333333337</v>
      </c>
      <c r="E46">
        <f t="shared" si="8"/>
        <v>0.10625462323523624</v>
      </c>
    </row>
    <row r="47" spans="1:9">
      <c r="B47">
        <f t="shared" si="10"/>
        <v>40</v>
      </c>
      <c r="C47">
        <f t="shared" si="9"/>
        <v>1.0708957923510583E-10</v>
      </c>
      <c r="D47" s="13">
        <f t="shared" si="7"/>
        <v>0.66666666666666663</v>
      </c>
      <c r="E47">
        <f t="shared" si="8"/>
        <v>0.10708957923510583</v>
      </c>
    </row>
    <row r="48" spans="1:9">
      <c r="B48">
        <f t="shared" si="10"/>
        <v>45</v>
      </c>
      <c r="C48">
        <f t="shared" si="9"/>
        <v>1.0791062058473453E-10</v>
      </c>
      <c r="D48" s="13">
        <f t="shared" si="7"/>
        <v>0.75</v>
      </c>
      <c r="E48">
        <f t="shared" si="8"/>
        <v>0.10791062058473454</v>
      </c>
    </row>
    <row r="49" spans="2:5">
      <c r="B49">
        <f t="shared" si="10"/>
        <v>50</v>
      </c>
      <c r="C49">
        <f t="shared" si="9"/>
        <v>1.0871797917357681E-10</v>
      </c>
      <c r="D49" s="13">
        <f t="shared" si="7"/>
        <v>0.83333333333333337</v>
      </c>
      <c r="E49">
        <f t="shared" si="8"/>
        <v>0.10871797917357681</v>
      </c>
    </row>
    <row r="50" spans="2:5">
      <c r="B50">
        <f t="shared" si="10"/>
        <v>55</v>
      </c>
      <c r="C50">
        <f t="shared" si="9"/>
        <v>1.0951188302661925E-10</v>
      </c>
      <c r="D50" s="13">
        <f t="shared" si="7"/>
        <v>0.91666666666666663</v>
      </c>
      <c r="E50">
        <f t="shared" si="8"/>
        <v>0.10951188302661925</v>
      </c>
    </row>
    <row r="51" spans="2:5">
      <c r="B51">
        <f t="shared" si="10"/>
        <v>60</v>
      </c>
      <c r="C51">
        <f t="shared" si="9"/>
        <v>1.1029255636878241E-10</v>
      </c>
      <c r="D51" s="13">
        <f t="shared" si="7"/>
        <v>1</v>
      </c>
      <c r="E51">
        <f t="shared" si="8"/>
        <v>0.11029255636878241</v>
      </c>
    </row>
    <row r="52" spans="2:5">
      <c r="B52">
        <f t="shared" si="10"/>
        <v>65</v>
      </c>
      <c r="C52">
        <f t="shared" si="9"/>
        <v>1.1106021968824943E-10</v>
      </c>
      <c r="D52" s="13">
        <f t="shared" si="7"/>
        <v>1.0833333333333333</v>
      </c>
      <c r="E52">
        <f t="shared" si="8"/>
        <v>0.11106021968824943</v>
      </c>
    </row>
    <row r="53" spans="2:5">
      <c r="B53">
        <f t="shared" si="10"/>
        <v>70</v>
      </c>
      <c r="C53">
        <f t="shared" si="9"/>
        <v>1.1181508979873915E-10</v>
      </c>
      <c r="D53" s="13">
        <f t="shared" si="7"/>
        <v>1.1666666666666667</v>
      </c>
      <c r="E53">
        <f t="shared" si="8"/>
        <v>0.11181508979873915</v>
      </c>
    </row>
    <row r="54" spans="2:5">
      <c r="B54">
        <f t="shared" si="10"/>
        <v>75</v>
      </c>
      <c r="C54">
        <f t="shared" si="9"/>
        <v>1.1255737990074172E-10</v>
      </c>
      <c r="D54" s="13">
        <f t="shared" si="7"/>
        <v>1.25</v>
      </c>
      <c r="E54">
        <f t="shared" si="8"/>
        <v>0.11255737990074172</v>
      </c>
    </row>
    <row r="55" spans="2:5">
      <c r="B55">
        <f t="shared" si="10"/>
        <v>80</v>
      </c>
      <c r="C55">
        <f t="shared" si="9"/>
        <v>1.1328729964173331E-10</v>
      </c>
      <c r="D55" s="13">
        <f t="shared" si="7"/>
        <v>1.3333333333333333</v>
      </c>
      <c r="E55">
        <f t="shared" si="8"/>
        <v>0.11328729964173331</v>
      </c>
    </row>
    <row r="56" spans="2:5">
      <c r="B56">
        <f t="shared" si="10"/>
        <v>85</v>
      </c>
      <c r="C56">
        <f t="shared" si="9"/>
        <v>1.1400505517538775E-10</v>
      </c>
      <c r="D56" s="13">
        <f t="shared" si="7"/>
        <v>1.4166666666666667</v>
      </c>
      <c r="E56">
        <f t="shared" si="8"/>
        <v>0.11400505517538775</v>
      </c>
    </row>
    <row r="57" spans="2:5">
      <c r="B57">
        <f t="shared" si="10"/>
        <v>90</v>
      </c>
      <c r="C57">
        <f t="shared" si="9"/>
        <v>1.1471084921980102E-10</v>
      </c>
      <c r="D57" s="13">
        <f t="shared" si="7"/>
        <v>1.5</v>
      </c>
      <c r="E57">
        <f t="shared" si="8"/>
        <v>0.11471084921980101</v>
      </c>
    </row>
    <row r="58" spans="2:5">
      <c r="B58">
        <f t="shared" si="10"/>
        <v>95</v>
      </c>
      <c r="C58">
        <f t="shared" si="9"/>
        <v>1.1540488111474576E-10</v>
      </c>
      <c r="D58" s="13">
        <f t="shared" si="7"/>
        <v>1.5833333333333333</v>
      </c>
      <c r="E58">
        <f t="shared" si="8"/>
        <v>0.11540488111474576</v>
      </c>
    </row>
    <row r="59" spans="2:5">
      <c r="B59">
        <f t="shared" si="10"/>
        <v>100</v>
      </c>
      <c r="C59">
        <f t="shared" si="9"/>
        <v>1.1608734687797134E-10</v>
      </c>
      <c r="D59" s="13">
        <f t="shared" si="7"/>
        <v>1.6666666666666667</v>
      </c>
      <c r="E59">
        <f t="shared" si="8"/>
        <v>0.11608734687797134</v>
      </c>
    </row>
    <row r="60" spans="2:5">
      <c r="B60">
        <f t="shared" si="10"/>
        <v>105</v>
      </c>
      <c r="C60">
        <f t="shared" si="9"/>
        <v>1.167584392605659E-10</v>
      </c>
      <c r="D60" s="13">
        <f t="shared" si="7"/>
        <v>1.75</v>
      </c>
      <c r="E60">
        <f t="shared" si="8"/>
        <v>0.11675843926056591</v>
      </c>
    </row>
    <row r="61" spans="2:5">
      <c r="B61">
        <f t="shared" si="10"/>
        <v>110</v>
      </c>
      <c r="C61">
        <f t="shared" si="9"/>
        <v>1.1741834780139561E-10</v>
      </c>
      <c r="D61" s="13">
        <f t="shared" si="7"/>
        <v>1.8333333333333333</v>
      </c>
      <c r="E61">
        <f t="shared" si="8"/>
        <v>0.11741834780139561</v>
      </c>
    </row>
    <row r="62" spans="2:5">
      <c r="B62">
        <f t="shared" si="10"/>
        <v>115</v>
      </c>
      <c r="C62">
        <f t="shared" si="9"/>
        <v>1.1806725888063687E-10</v>
      </c>
      <c r="D62" s="13">
        <f t="shared" si="7"/>
        <v>1.9166666666666667</v>
      </c>
      <c r="E62">
        <f t="shared" si="8"/>
        <v>0.11806725888063686</v>
      </c>
    </row>
    <row r="63" spans="2:5">
      <c r="B63">
        <f t="shared" si="10"/>
        <v>120</v>
      </c>
      <c r="C63">
        <f t="shared" si="9"/>
        <v>1.1870535577241615E-10</v>
      </c>
      <c r="D63" s="13">
        <f t="shared" si="7"/>
        <v>2</v>
      </c>
      <c r="E63">
        <f t="shared" si="8"/>
        <v>0.11870535577241614</v>
      </c>
    </row>
    <row r="64" spans="2:5">
      <c r="B64">
        <f t="shared" si="10"/>
        <v>125</v>
      </c>
      <c r="C64">
        <f t="shared" si="9"/>
        <v>1.193328186965728E-10</v>
      </c>
      <c r="D64" s="13">
        <f t="shared" si="7"/>
        <v>2.0833333333333335</v>
      </c>
      <c r="E64">
        <f t="shared" si="8"/>
        <v>0.11933281869657281</v>
      </c>
    </row>
    <row r="65" spans="2:5">
      <c r="B65">
        <f t="shared" si="10"/>
        <v>130</v>
      </c>
      <c r="C65">
        <f t="shared" si="9"/>
        <v>1.1994982486955918E-10</v>
      </c>
      <c r="D65" s="13">
        <f t="shared" si="7"/>
        <v>2.1666666666666665</v>
      </c>
      <c r="E65">
        <f t="shared" si="8"/>
        <v>0.11994982486955919</v>
      </c>
    </row>
    <row r="66" spans="2:5">
      <c r="B66">
        <f t="shared" si="10"/>
        <v>135</v>
      </c>
      <c r="C66">
        <f t="shared" si="9"/>
        <v>1.2055654855449237E-10</v>
      </c>
      <c r="D66" s="13">
        <f t="shared" si="7"/>
        <v>2.25</v>
      </c>
      <c r="E66">
        <f t="shared" si="8"/>
        <v>0.12055654855449237</v>
      </c>
    </row>
    <row r="67" spans="2:5">
      <c r="B67">
        <f t="shared" si="10"/>
        <v>140</v>
      </c>
      <c r="C67">
        <f t="shared" si="9"/>
        <v>1.2115316111037203E-10</v>
      </c>
      <c r="D67" s="13">
        <f t="shared" si="7"/>
        <v>2.3333333333333335</v>
      </c>
      <c r="E67">
        <f t="shared" si="8"/>
        <v>0.12115316111037203</v>
      </c>
    </row>
    <row r="68" spans="2:5">
      <c r="B68">
        <f t="shared" si="10"/>
        <v>145</v>
      </c>
      <c r="C68">
        <f t="shared" si="9"/>
        <v>1.2173983104047777E-10</v>
      </c>
      <c r="D68" s="13">
        <f t="shared" si="7"/>
        <v>2.4166666666666665</v>
      </c>
      <c r="E68">
        <f t="shared" si="8"/>
        <v>0.12173983104047777</v>
      </c>
    </row>
    <row r="69" spans="2:5">
      <c r="B69">
        <f t="shared" si="10"/>
        <v>150</v>
      </c>
      <c r="C69">
        <f t="shared" si="9"/>
        <v>1.2231672403996013E-10</v>
      </c>
      <c r="D69" s="13">
        <f t="shared" si="7"/>
        <v>2.5</v>
      </c>
      <c r="E69">
        <f t="shared" si="8"/>
        <v>0.12231672403996013</v>
      </c>
    </row>
    <row r="70" spans="2:5">
      <c r="B70">
        <f t="shared" si="10"/>
        <v>155</v>
      </c>
      <c r="C70">
        <f t="shared" si="9"/>
        <v>1.2288400304263851E-10</v>
      </c>
      <c r="D70" s="13">
        <f t="shared" si="7"/>
        <v>2.5833333333333335</v>
      </c>
      <c r="E70">
        <f t="shared" si="8"/>
        <v>0.12288400304263851</v>
      </c>
    </row>
    <row r="71" spans="2:5">
      <c r="B71">
        <f t="shared" si="10"/>
        <v>160</v>
      </c>
      <c r="C71">
        <f t="shared" si="9"/>
        <v>1.2344182826701895E-10</v>
      </c>
      <c r="D71" s="13">
        <f t="shared" si="7"/>
        <v>2.6666666666666665</v>
      </c>
      <c r="E71">
        <f t="shared" si="8"/>
        <v>0.12344182826701895</v>
      </c>
    </row>
    <row r="72" spans="2:5">
      <c r="B72">
        <f t="shared" si="10"/>
        <v>165</v>
      </c>
      <c r="C72">
        <f t="shared" si="9"/>
        <v>1.2399035726154538E-10</v>
      </c>
      <c r="D72" s="13">
        <f t="shared" si="7"/>
        <v>2.75</v>
      </c>
      <c r="E72">
        <f t="shared" si="8"/>
        <v>0.12399035726154538</v>
      </c>
    </row>
    <row r="73" spans="2:5">
      <c r="B73">
        <f t="shared" si="10"/>
        <v>170</v>
      </c>
      <c r="C73">
        <f t="shared" si="9"/>
        <v>1.245297449490963E-10</v>
      </c>
      <c r="D73" s="13">
        <f t="shared" si="7"/>
        <v>2.8333333333333335</v>
      </c>
      <c r="E73">
        <f t="shared" si="8"/>
        <v>0.1245297449490963</v>
      </c>
    </row>
    <row r="74" spans="2:5">
      <c r="B74">
        <f t="shared" si="10"/>
        <v>175</v>
      </c>
      <c r="C74">
        <f t="shared" si="9"/>
        <v>1.2506014367074041E-10</v>
      </c>
      <c r="D74" s="13">
        <f t="shared" si="7"/>
        <v>2.9166666666666665</v>
      </c>
      <c r="E74">
        <f t="shared" si="8"/>
        <v>0.12506014367074042</v>
      </c>
    </row>
    <row r="75" spans="2:5">
      <c r="B75">
        <f t="shared" si="10"/>
        <v>180</v>
      </c>
      <c r="C75">
        <f t="shared" si="9"/>
        <v>1.2558170322876264E-10</v>
      </c>
      <c r="D75" s="13">
        <f t="shared" si="7"/>
        <v>3</v>
      </c>
      <c r="E75">
        <f t="shared" si="8"/>
        <v>0.12558170322876264</v>
      </c>
    </row>
    <row r="76" spans="2:5">
      <c r="B76">
        <f t="shared" si="10"/>
        <v>185</v>
      </c>
      <c r="C76">
        <f t="shared" si="9"/>
        <v>1.2609457092897345E-10</v>
      </c>
      <c r="D76" s="13">
        <f t="shared" si="7"/>
        <v>3.0833333333333335</v>
      </c>
      <c r="E76">
        <f t="shared" si="8"/>
        <v>0.12609457092897344</v>
      </c>
    </row>
    <row r="77" spans="2:5">
      <c r="B77">
        <f t="shared" si="10"/>
        <v>190</v>
      </c>
      <c r="C77">
        <f t="shared" si="9"/>
        <v>1.2659889162231276E-10</v>
      </c>
      <c r="D77" s="13">
        <f t="shared" si="7"/>
        <v>3.1666666666666665</v>
      </c>
      <c r="E77">
        <f t="shared" si="8"/>
        <v>0.12659889162231275</v>
      </c>
    </row>
    <row r="78" spans="2:5">
      <c r="B78">
        <f t="shared" si="10"/>
        <v>195</v>
      </c>
      <c r="C78">
        <f t="shared" si="9"/>
        <v>1.2709480774576072E-10</v>
      </c>
      <c r="D78" s="13">
        <f t="shared" si="7"/>
        <v>3.25</v>
      </c>
      <c r="E78">
        <f t="shared" si="8"/>
        <v>0.12709480774576071</v>
      </c>
    </row>
    <row r="79" spans="2:5">
      <c r="B79">
        <f t="shared" si="10"/>
        <v>200</v>
      </c>
      <c r="C79">
        <f t="shared" si="9"/>
        <v>1.2758245936256685E-10</v>
      </c>
      <c r="D79" s="13">
        <f t="shared" si="7"/>
        <v>3.3333333333333335</v>
      </c>
      <c r="E79">
        <f t="shared" si="8"/>
        <v>0.12758245936256685</v>
      </c>
    </row>
    <row r="80" spans="2:5">
      <c r="B80">
        <f t="shared" si="10"/>
        <v>205</v>
      </c>
      <c r="C80">
        <f t="shared" si="9"/>
        <v>1.2806198420180821E-10</v>
      </c>
      <c r="D80" s="13">
        <f t="shared" si="7"/>
        <v>3.4166666666666665</v>
      </c>
      <c r="E80">
        <f t="shared" si="8"/>
        <v>0.12806198420180823</v>
      </c>
    </row>
    <row r="81" spans="2:5">
      <c r="B81">
        <f t="shared" si="10"/>
        <v>210</v>
      </c>
      <c r="C81">
        <f t="shared" si="9"/>
        <v>1.2853351769728909E-10</v>
      </c>
      <c r="D81" s="13">
        <f t="shared" si="7"/>
        <v>3.5</v>
      </c>
      <c r="E81">
        <f t="shared" si="8"/>
        <v>0.1285335176972891</v>
      </c>
    </row>
    <row r="82" spans="2:5">
      <c r="B82">
        <f t="shared" si="10"/>
        <v>215</v>
      </c>
      <c r="C82">
        <f t="shared" si="9"/>
        <v>1.2899719302579167E-10</v>
      </c>
      <c r="D82" s="13">
        <f t="shared" si="7"/>
        <v>3.5833333333333335</v>
      </c>
      <c r="E82">
        <f t="shared" si="8"/>
        <v>0.12899719302579166</v>
      </c>
    </row>
    <row r="83" spans="2:5">
      <c r="B83">
        <f t="shared" si="10"/>
        <v>220</v>
      </c>
      <c r="C83">
        <f t="shared" si="9"/>
        <v>1.2945314114468984E-10</v>
      </c>
      <c r="D83" s="13">
        <f t="shared" si="7"/>
        <v>3.6666666666666665</v>
      </c>
      <c r="E83">
        <f t="shared" si="8"/>
        <v>0.12945314114468984</v>
      </c>
    </row>
    <row r="84" spans="2:5">
      <c r="B84">
        <f t="shared" si="10"/>
        <v>225</v>
      </c>
      <c r="C84">
        <f t="shared" si="9"/>
        <v>1.2990149082893584E-10</v>
      </c>
      <c r="D84" s="13">
        <f t="shared" si="7"/>
        <v>3.75</v>
      </c>
      <c r="E84">
        <f t="shared" si="8"/>
        <v>0.12990149082893584</v>
      </c>
    </row>
    <row r="85" spans="2:5">
      <c r="B85">
        <f t="shared" si="10"/>
        <v>230</v>
      </c>
      <c r="C85">
        <f t="shared" si="9"/>
        <v>1.3034236870743054E-10</v>
      </c>
      <c r="D85" s="13">
        <f t="shared" si="7"/>
        <v>3.8333333333333335</v>
      </c>
      <c r="E85">
        <f t="shared" si="8"/>
        <v>0.13034236870743054</v>
      </c>
    </row>
    <row r="86" spans="2:5">
      <c r="B86">
        <f t="shared" si="10"/>
        <v>235</v>
      </c>
      <c r="C86">
        <f t="shared" si="9"/>
        <v>1.3077589929878775E-10</v>
      </c>
      <c r="D86" s="13">
        <f t="shared" si="7"/>
        <v>3.9166666666666665</v>
      </c>
      <c r="E86">
        <f t="shared" si="8"/>
        <v>0.13077589929878775</v>
      </c>
    </row>
    <row r="87" spans="2:5">
      <c r="B87">
        <f t="shared" si="10"/>
        <v>240</v>
      </c>
      <c r="C87">
        <f t="shared" si="9"/>
        <v>1.3120220504650238E-10</v>
      </c>
      <c r="D87" s="13">
        <f t="shared" si="7"/>
        <v>4</v>
      </c>
      <c r="E87">
        <f t="shared" si="8"/>
        <v>0.13120220504650237</v>
      </c>
    </row>
    <row r="88" spans="2:5">
      <c r="B88">
        <f t="shared" si="10"/>
        <v>245</v>
      </c>
      <c r="C88">
        <f t="shared" si="9"/>
        <v>1.3162140635353266E-10</v>
      </c>
      <c r="D88" s="13">
        <f t="shared" si="7"/>
        <v>4.083333333333333</v>
      </c>
      <c r="E88">
        <f t="shared" si="8"/>
        <v>0.13162140635353264</v>
      </c>
    </row>
    <row r="89" spans="2:5">
      <c r="B89">
        <f t="shared" si="10"/>
        <v>250</v>
      </c>
      <c r="C89">
        <f t="shared" si="9"/>
        <v>1.320336216163058E-10</v>
      </c>
      <c r="D89" s="13">
        <f t="shared" si="7"/>
        <v>4.166666666666667</v>
      </c>
      <c r="E89">
        <f t="shared" si="8"/>
        <v>0.1320336216163058</v>
      </c>
    </row>
    <row r="90" spans="2:5">
      <c r="B90">
        <f t="shared" si="10"/>
        <v>255</v>
      </c>
      <c r="C90">
        <f t="shared" si="9"/>
        <v>1.3243896725815719E-10</v>
      </c>
      <c r="D90" s="13">
        <f t="shared" si="7"/>
        <v>4.25</v>
      </c>
      <c r="E90">
        <f t="shared" si="8"/>
        <v>0.13243896725815718</v>
      </c>
    </row>
    <row r="91" spans="2:5">
      <c r="B91">
        <f t="shared" si="10"/>
        <v>260</v>
      </c>
      <c r="C91">
        <f t="shared" si="9"/>
        <v>1.3283755776221218E-10</v>
      </c>
      <c r="D91" s="13">
        <f t="shared" si="7"/>
        <v>4.333333333333333</v>
      </c>
      <c r="E91">
        <f t="shared" si="8"/>
        <v>0.13283755776221218</v>
      </c>
    </row>
    <row r="92" spans="2:5">
      <c r="B92">
        <f t="shared" si="10"/>
        <v>265</v>
      </c>
      <c r="C92">
        <f t="shared" si="9"/>
        <v>1.3322950570372001E-10</v>
      </c>
      <c r="D92" s="13">
        <f t="shared" si="7"/>
        <v>4.416666666666667</v>
      </c>
      <c r="E92">
        <f t="shared" si="8"/>
        <v>0.13322950570372</v>
      </c>
    </row>
    <row r="93" spans="2:5">
      <c r="B93">
        <f t="shared" si="10"/>
        <v>270</v>
      </c>
      <c r="C93">
        <f t="shared" si="9"/>
        <v>1.3361492178184869E-10</v>
      </c>
      <c r="D93" s="13">
        <f t="shared" si="7"/>
        <v>4.5</v>
      </c>
      <c r="E93">
        <f t="shared" si="8"/>
        <v>0.13361492178184869</v>
      </c>
    </row>
    <row r="94" spans="2:5">
      <c r="B94">
        <f t="shared" si="10"/>
        <v>275</v>
      </c>
      <c r="C94">
        <f t="shared" si="9"/>
        <v>1.3399391485095031E-10</v>
      </c>
      <c r="D94" s="13">
        <f t="shared" si="7"/>
        <v>4.583333333333333</v>
      </c>
      <c r="E94">
        <f t="shared" si="8"/>
        <v>0.1339939148509503</v>
      </c>
    </row>
    <row r="95" spans="2:5">
      <c r="B95">
        <f t="shared" si="10"/>
        <v>280</v>
      </c>
      <c r="C95">
        <f t="shared" si="9"/>
        <v>1.3436659195130496E-10</v>
      </c>
      <c r="D95" s="13">
        <f t="shared" si="7"/>
        <v>4.666666666666667</v>
      </c>
      <c r="E95">
        <f t="shared" si="8"/>
        <v>0.13436659195130496</v>
      </c>
    </row>
    <row r="96" spans="2:5">
      <c r="B96">
        <f t="shared" si="10"/>
        <v>285</v>
      </c>
      <c r="C96">
        <f t="shared" si="9"/>
        <v>1.3473305833935256E-10</v>
      </c>
      <c r="D96" s="13">
        <f t="shared" si="7"/>
        <v>4.75</v>
      </c>
      <c r="E96">
        <f t="shared" si="8"/>
        <v>0.13473305833935256</v>
      </c>
    </row>
    <row r="97" spans="2:5">
      <c r="B97">
        <f t="shared" si="10"/>
        <v>290</v>
      </c>
      <c r="C97">
        <f t="shared" si="9"/>
        <v>1.3509341751742081E-10</v>
      </c>
      <c r="D97" s="13">
        <f t="shared" si="7"/>
        <v>4.833333333333333</v>
      </c>
      <c r="E97">
        <f t="shared" si="8"/>
        <v>0.13509341751742079</v>
      </c>
    </row>
    <row r="98" spans="2:5">
      <c r="B98">
        <f t="shared" si="10"/>
        <v>295</v>
      </c>
      <c r="C98">
        <f t="shared" si="9"/>
        <v>1.3544777126295761E-10</v>
      </c>
      <c r="D98" s="13">
        <f t="shared" si="7"/>
        <v>4.916666666666667</v>
      </c>
      <c r="E98">
        <f t="shared" si="8"/>
        <v>0.13544777126295762</v>
      </c>
    </row>
    <row r="99" spans="2:5">
      <c r="B99">
        <f t="shared" si="10"/>
        <v>300</v>
      </c>
      <c r="C99">
        <f t="shared" si="9"/>
        <v>1.3579621965727656E-10</v>
      </c>
      <c r="D99" s="13">
        <f t="shared" si="7"/>
        <v>5</v>
      </c>
      <c r="E99">
        <f t="shared" si="8"/>
        <v>0.13579621965727656</v>
      </c>
    </row>
    <row r="100" spans="2:5">
      <c r="B100">
        <f t="shared" si="10"/>
        <v>305</v>
      </c>
      <c r="C100">
        <f t="shared" si="9"/>
        <v>1.3613886111382309E-10</v>
      </c>
      <c r="D100" s="13">
        <f t="shared" si="7"/>
        <v>5.083333333333333</v>
      </c>
      <c r="E100">
        <f t="shared" si="8"/>
        <v>0.13613886111382309</v>
      </c>
    </row>
    <row r="101" spans="2:5">
      <c r="B101">
        <f t="shared" si="10"/>
        <v>310</v>
      </c>
      <c r="C101">
        <f t="shared" si="9"/>
        <v>1.3647579240596978E-10</v>
      </c>
      <c r="D101" s="13">
        <f t="shared" si="7"/>
        <v>5.166666666666667</v>
      </c>
      <c r="E101">
        <f t="shared" si="8"/>
        <v>0.13647579240596977</v>
      </c>
    </row>
    <row r="102" spans="2:5">
      <c r="B102">
        <f t="shared" si="10"/>
        <v>315</v>
      </c>
      <c r="C102">
        <f t="shared" si="9"/>
        <v>1.3680710869434841E-10</v>
      </c>
      <c r="D102" s="13">
        <f t="shared" si="7"/>
        <v>5.25</v>
      </c>
      <c r="E102">
        <f t="shared" si="8"/>
        <v>0.13680710869434842</v>
      </c>
    </row>
    <row r="103" spans="2:5">
      <c r="B103">
        <f t="shared" si="10"/>
        <v>320</v>
      </c>
      <c r="C103">
        <f t="shared" si="9"/>
        <v>1.3713290355372644E-10</v>
      </c>
      <c r="D103" s="13">
        <f t="shared" si="7"/>
        <v>5.333333333333333</v>
      </c>
      <c r="E103">
        <f t="shared" si="8"/>
        <v>0.13713290355372643</v>
      </c>
    </row>
    <row r="104" spans="2:5">
      <c r="B104">
        <f t="shared" si="10"/>
        <v>325</v>
      </c>
      <c r="C104">
        <f t="shared" si="9"/>
        <v>1.3745326899943568E-10</v>
      </c>
      <c r="D104" s="13">
        <f t="shared" ref="D104:D167" si="11">B104/60</f>
        <v>5.416666666666667</v>
      </c>
      <c r="E104">
        <f t="shared" ref="E104:E167" si="12">C104*10^9</f>
        <v>0.13745326899943566</v>
      </c>
    </row>
    <row r="105" spans="2:5">
      <c r="B105">
        <f t="shared" si="10"/>
        <v>330</v>
      </c>
      <c r="C105">
        <f t="shared" ref="C105:C159" si="13">$B$36*EXP(-$B$32*B105)+(1/$B$32)*($B$33+$B$34*(B105-1/$B$32))</f>
        <v>1.3776829551336047E-10</v>
      </c>
      <c r="D105" s="13">
        <f t="shared" si="11"/>
        <v>5.5</v>
      </c>
      <c r="E105">
        <f t="shared" si="12"/>
        <v>0.13776829551336048</v>
      </c>
    </row>
    <row r="106" spans="2:5">
      <c r="B106">
        <f t="shared" si="10"/>
        <v>335</v>
      </c>
      <c r="C106">
        <f t="shared" si="13"/>
        <v>1.3807807206949281E-10</v>
      </c>
      <c r="D106" s="13">
        <f t="shared" si="11"/>
        <v>5.583333333333333</v>
      </c>
      <c r="E106">
        <f t="shared" si="12"/>
        <v>0.13807807206949282</v>
      </c>
    </row>
    <row r="107" spans="2:5">
      <c r="B107">
        <f t="shared" ref="B107:B170" si="14">B106+$J$31/372</f>
        <v>340</v>
      </c>
      <c r="C107">
        <f t="shared" si="13"/>
        <v>1.3838268615906156E-10</v>
      </c>
      <c r="D107" s="13">
        <f t="shared" si="11"/>
        <v>5.666666666666667</v>
      </c>
      <c r="E107">
        <f t="shared" si="12"/>
        <v>0.13838268615906157</v>
      </c>
    </row>
    <row r="108" spans="2:5">
      <c r="B108">
        <f t="shared" si="14"/>
        <v>345</v>
      </c>
      <c r="C108">
        <f t="shared" si="13"/>
        <v>1.3868222381524282E-10</v>
      </c>
      <c r="D108" s="13">
        <f t="shared" si="11"/>
        <v>5.75</v>
      </c>
      <c r="E108">
        <f t="shared" si="12"/>
        <v>0.13868222381524281</v>
      </c>
    </row>
    <row r="109" spans="2:5">
      <c r="B109">
        <f t="shared" si="14"/>
        <v>350</v>
      </c>
      <c r="C109">
        <f t="shared" si="13"/>
        <v>1.3897676963745871E-10</v>
      </c>
      <c r="D109" s="13">
        <f t="shared" si="11"/>
        <v>5.833333333333333</v>
      </c>
      <c r="E109">
        <f t="shared" si="12"/>
        <v>0.1389767696374587</v>
      </c>
    </row>
    <row r="110" spans="2:5">
      <c r="B110">
        <f t="shared" si="14"/>
        <v>355</v>
      </c>
      <c r="C110">
        <f t="shared" si="13"/>
        <v>1.3926640681527095E-10</v>
      </c>
      <c r="D110" s="13">
        <f t="shared" si="11"/>
        <v>5.916666666666667</v>
      </c>
      <c r="E110">
        <f t="shared" si="12"/>
        <v>0.13926640681527094</v>
      </c>
    </row>
    <row r="111" spans="2:5">
      <c r="B111">
        <f t="shared" si="14"/>
        <v>360</v>
      </c>
      <c r="C111">
        <f t="shared" si="13"/>
        <v>1.3955121715187641E-10</v>
      </c>
      <c r="D111" s="13">
        <f t="shared" si="11"/>
        <v>6</v>
      </c>
      <c r="E111">
        <f t="shared" si="12"/>
        <v>0.13955121715187641</v>
      </c>
    </row>
    <row r="112" spans="2:5">
      <c r="B112">
        <f t="shared" si="14"/>
        <v>365</v>
      </c>
      <c r="C112">
        <f t="shared" si="13"/>
        <v>1.3983128108721105E-10</v>
      </c>
      <c r="D112" s="13">
        <f t="shared" si="11"/>
        <v>6.083333333333333</v>
      </c>
      <c r="E112">
        <f t="shared" si="12"/>
        <v>0.13983128108721105</v>
      </c>
    </row>
    <row r="113" spans="2:5">
      <c r="B113">
        <f t="shared" si="14"/>
        <v>370</v>
      </c>
      <c r="C113">
        <f t="shared" si="13"/>
        <v>1.4010667772066884E-10</v>
      </c>
      <c r="D113" s="13">
        <f t="shared" si="11"/>
        <v>6.166666666666667</v>
      </c>
      <c r="E113">
        <f t="shared" si="12"/>
        <v>0.14010667772066884</v>
      </c>
    </row>
    <row r="114" spans="2:5">
      <c r="B114">
        <f t="shared" si="14"/>
        <v>375</v>
      </c>
      <c r="C114">
        <f t="shared" si="13"/>
        <v>1.4037748483344209E-10</v>
      </c>
      <c r="D114" s="13">
        <f t="shared" si="11"/>
        <v>6.25</v>
      </c>
      <c r="E114">
        <f t="shared" si="12"/>
        <v>0.14037748483344209</v>
      </c>
    </row>
    <row r="115" spans="2:5">
      <c r="B115">
        <f t="shared" si="14"/>
        <v>380</v>
      </c>
      <c r="C115">
        <f t="shared" si="13"/>
        <v>1.4064377891048942E-10</v>
      </c>
      <c r="D115" s="13">
        <f t="shared" si="11"/>
        <v>6.333333333333333</v>
      </c>
      <c r="E115">
        <f t="shared" si="12"/>
        <v>0.14064377891048943</v>
      </c>
    </row>
    <row r="116" spans="2:5">
      <c r="B116">
        <f t="shared" si="14"/>
        <v>385</v>
      </c>
      <c r="C116">
        <f t="shared" si="13"/>
        <v>1.4090563516213766E-10</v>
      </c>
      <c r="D116" s="13">
        <f t="shared" si="11"/>
        <v>6.416666666666667</v>
      </c>
      <c r="E116">
        <f t="shared" si="12"/>
        <v>0.14090563516213767</v>
      </c>
    </row>
    <row r="117" spans="2:5">
      <c r="B117">
        <f t="shared" si="14"/>
        <v>390</v>
      </c>
      <c r="C117">
        <f t="shared" si="13"/>
        <v>1.4116312754532379E-10</v>
      </c>
      <c r="D117" s="13">
        <f t="shared" si="11"/>
        <v>6.5</v>
      </c>
      <c r="E117">
        <f t="shared" si="12"/>
        <v>0.14116312754532379</v>
      </c>
    </row>
    <row r="118" spans="2:5">
      <c r="B118">
        <f t="shared" si="14"/>
        <v>395</v>
      </c>
      <c r="C118">
        <f t="shared" si="13"/>
        <v>1.414163287844828E-10</v>
      </c>
      <c r="D118" s="13">
        <f t="shared" si="11"/>
        <v>6.583333333333333</v>
      </c>
      <c r="E118">
        <f t="shared" si="12"/>
        <v>0.14141632878448279</v>
      </c>
    </row>
    <row r="119" spans="2:5">
      <c r="B119">
        <f t="shared" si="14"/>
        <v>400</v>
      </c>
      <c r="C119">
        <f t="shared" si="13"/>
        <v>1.4166531039208757E-10</v>
      </c>
      <c r="D119" s="13">
        <f t="shared" si="11"/>
        <v>6.666666666666667</v>
      </c>
      <c r="E119">
        <f t="shared" si="12"/>
        <v>0.14166531039208757</v>
      </c>
    </row>
    <row r="120" spans="2:5">
      <c r="B120">
        <f t="shared" si="14"/>
        <v>405</v>
      </c>
      <c r="C120">
        <f t="shared" si="13"/>
        <v>1.4191014268884631E-10</v>
      </c>
      <c r="D120" s="13">
        <f t="shared" si="11"/>
        <v>6.75</v>
      </c>
      <c r="E120">
        <f t="shared" si="12"/>
        <v>0.1419101426888463</v>
      </c>
    </row>
    <row r="121" spans="2:5">
      <c r="B121">
        <f t="shared" si="14"/>
        <v>410</v>
      </c>
      <c r="C121">
        <f t="shared" si="13"/>
        <v>1.4215089482356344E-10</v>
      </c>
      <c r="D121" s="13">
        <f t="shared" si="11"/>
        <v>6.833333333333333</v>
      </c>
      <c r="E121">
        <f t="shared" si="12"/>
        <v>0.14215089482356344</v>
      </c>
    </row>
    <row r="122" spans="2:5">
      <c r="B122">
        <f t="shared" si="14"/>
        <v>415</v>
      </c>
      <c r="C122">
        <f t="shared" si="13"/>
        <v>1.4238763479266958E-10</v>
      </c>
      <c r="D122" s="13">
        <f t="shared" si="11"/>
        <v>6.916666666666667</v>
      </c>
      <c r="E122">
        <f t="shared" si="12"/>
        <v>0.14238763479266958</v>
      </c>
    </row>
    <row r="123" spans="2:5">
      <c r="B123">
        <f t="shared" si="14"/>
        <v>420</v>
      </c>
      <c r="C123">
        <f t="shared" si="13"/>
        <v>1.4262042945942607E-10</v>
      </c>
      <c r="D123" s="13">
        <f t="shared" si="11"/>
        <v>7</v>
      </c>
      <c r="E123">
        <f t="shared" si="12"/>
        <v>0.14262042945942607</v>
      </c>
    </row>
    <row r="124" spans="2:5">
      <c r="B124">
        <f t="shared" si="14"/>
        <v>425</v>
      </c>
      <c r="C124">
        <f t="shared" si="13"/>
        <v>1.4284934457280925E-10</v>
      </c>
      <c r="D124" s="13">
        <f t="shared" si="11"/>
        <v>7.083333333333333</v>
      </c>
      <c r="E124">
        <f t="shared" si="12"/>
        <v>0.14284934457280926</v>
      </c>
    </row>
    <row r="125" spans="2:5">
      <c r="B125">
        <f t="shared" si="14"/>
        <v>430</v>
      </c>
      <c r="C125">
        <f t="shared" si="13"/>
        <v>1.4307444478608024E-10</v>
      </c>
      <c r="D125" s="13">
        <f t="shared" si="11"/>
        <v>7.166666666666667</v>
      </c>
      <c r="E125">
        <f t="shared" si="12"/>
        <v>0.14307444478608025</v>
      </c>
    </row>
    <row r="126" spans="2:5">
      <c r="B126">
        <f t="shared" si="14"/>
        <v>435</v>
      </c>
      <c r="C126">
        <f t="shared" si="13"/>
        <v>1.4329579367504512E-10</v>
      </c>
      <c r="D126" s="13">
        <f t="shared" si="11"/>
        <v>7.25</v>
      </c>
      <c r="E126">
        <f t="shared" si="12"/>
        <v>0.14329579367504511</v>
      </c>
    </row>
    <row r="127" spans="2:5">
      <c r="B127">
        <f t="shared" si="14"/>
        <v>440</v>
      </c>
      <c r="C127">
        <f t="shared" si="13"/>
        <v>1.43513453756011E-10</v>
      </c>
      <c r="D127" s="13">
        <f t="shared" si="11"/>
        <v>7.333333333333333</v>
      </c>
      <c r="E127">
        <f t="shared" si="12"/>
        <v>0.14351345375601099</v>
      </c>
    </row>
    <row r="128" spans="2:5">
      <c r="B128">
        <f t="shared" si="14"/>
        <v>445</v>
      </c>
      <c r="C128">
        <f t="shared" si="13"/>
        <v>1.437274865034425E-10</v>
      </c>
      <c r="D128" s="13">
        <f t="shared" si="11"/>
        <v>7.416666666666667</v>
      </c>
      <c r="E128">
        <f t="shared" si="12"/>
        <v>0.1437274865034425</v>
      </c>
    </row>
    <row r="129" spans="2:5">
      <c r="B129">
        <f t="shared" si="14"/>
        <v>450</v>
      </c>
      <c r="C129">
        <f t="shared" si="13"/>
        <v>1.4393795236732434E-10</v>
      </c>
      <c r="D129" s="13">
        <f t="shared" si="11"/>
        <v>7.5</v>
      </c>
      <c r="E129">
        <f t="shared" si="12"/>
        <v>0.14393795236732435</v>
      </c>
    </row>
    <row r="130" spans="2:5">
      <c r="B130">
        <f t="shared" si="14"/>
        <v>455</v>
      </c>
      <c r="C130">
        <f t="shared" si="13"/>
        <v>1.4414491079023445E-10</v>
      </c>
      <c r="D130" s="13">
        <f t="shared" si="11"/>
        <v>7.583333333333333</v>
      </c>
      <c r="E130">
        <f t="shared" si="12"/>
        <v>0.14414491079023445</v>
      </c>
    </row>
    <row r="131" spans="2:5">
      <c r="B131">
        <f t="shared" si="14"/>
        <v>460</v>
      </c>
      <c r="C131">
        <f t="shared" si="13"/>
        <v>1.4434842022413236E-10</v>
      </c>
      <c r="D131" s="13">
        <f t="shared" si="11"/>
        <v>7.666666666666667</v>
      </c>
      <c r="E131">
        <f t="shared" si="12"/>
        <v>0.14434842022413236</v>
      </c>
    </row>
    <row r="132" spans="2:5">
      <c r="B132">
        <f t="shared" si="14"/>
        <v>465</v>
      </c>
      <c r="C132">
        <f t="shared" si="13"/>
        <v>1.4454853814686817E-10</v>
      </c>
      <c r="D132" s="13">
        <f t="shared" si="11"/>
        <v>7.75</v>
      </c>
      <c r="E132">
        <f t="shared" si="12"/>
        <v>0.14454853814686816</v>
      </c>
    </row>
    <row r="133" spans="2:5">
      <c r="B133">
        <f t="shared" si="14"/>
        <v>470</v>
      </c>
      <c r="C133">
        <f t="shared" si="13"/>
        <v>1.4474532107841613E-10</v>
      </c>
      <c r="D133" s="13">
        <f t="shared" si="11"/>
        <v>7.833333333333333</v>
      </c>
      <c r="E133">
        <f t="shared" si="12"/>
        <v>0.14474532107841612</v>
      </c>
    </row>
    <row r="134" spans="2:5">
      <c r="B134">
        <f t="shared" si="14"/>
        <v>475</v>
      </c>
      <c r="C134">
        <f t="shared" si="13"/>
        <v>1.4493882459683778E-10</v>
      </c>
      <c r="D134" s="13">
        <f t="shared" si="11"/>
        <v>7.916666666666667</v>
      </c>
      <c r="E134">
        <f t="shared" si="12"/>
        <v>0.1449388245968378</v>
      </c>
    </row>
    <row r="135" spans="2:5">
      <c r="B135">
        <f t="shared" si="14"/>
        <v>480</v>
      </c>
      <c r="C135">
        <f t="shared" si="13"/>
        <v>1.4512910335397904E-10</v>
      </c>
      <c r="D135" s="13">
        <f t="shared" si="11"/>
        <v>8</v>
      </c>
      <c r="E135">
        <f t="shared" si="12"/>
        <v>0.14512910335397905</v>
      </c>
    </row>
    <row r="136" spans="2:5">
      <c r="B136">
        <f t="shared" si="14"/>
        <v>485</v>
      </c>
      <c r="C136">
        <f t="shared" si="13"/>
        <v>1.4531621109090566E-10</v>
      </c>
      <c r="D136" s="13">
        <f t="shared" si="11"/>
        <v>8.0833333333333339</v>
      </c>
      <c r="E136">
        <f t="shared" si="12"/>
        <v>0.14531621109090567</v>
      </c>
    </row>
    <row r="137" spans="2:5">
      <c r="B137">
        <f t="shared" si="14"/>
        <v>490</v>
      </c>
      <c r="C137">
        <f t="shared" si="13"/>
        <v>1.4550020065308166E-10</v>
      </c>
      <c r="D137" s="13">
        <f t="shared" si="11"/>
        <v>8.1666666666666661</v>
      </c>
      <c r="E137">
        <f t="shared" si="12"/>
        <v>0.14550020065308167</v>
      </c>
    </row>
    <row r="138" spans="2:5">
      <c r="B138">
        <f t="shared" si="14"/>
        <v>495</v>
      </c>
      <c r="C138">
        <f t="shared" si="13"/>
        <v>1.4568112400529441E-10</v>
      </c>
      <c r="D138" s="13">
        <f t="shared" si="11"/>
        <v>8.25</v>
      </c>
      <c r="E138">
        <f t="shared" si="12"/>
        <v>0.1456811240052944</v>
      </c>
    </row>
    <row r="139" spans="2:5">
      <c r="B139">
        <f t="shared" si="14"/>
        <v>500</v>
      </c>
      <c r="C139">
        <f t="shared" si="13"/>
        <v>1.4585903224633145E-10</v>
      </c>
      <c r="D139" s="13">
        <f t="shared" si="11"/>
        <v>8.3333333333333339</v>
      </c>
      <c r="E139">
        <f t="shared" si="12"/>
        <v>0.14585903224633145</v>
      </c>
    </row>
    <row r="140" spans="2:5">
      <c r="B140">
        <f t="shared" si="14"/>
        <v>505</v>
      </c>
      <c r="C140">
        <f t="shared" si="13"/>
        <v>1.4603397562341228E-10</v>
      </c>
      <c r="D140" s="13">
        <f t="shared" si="11"/>
        <v>8.4166666666666661</v>
      </c>
      <c r="E140">
        <f t="shared" si="12"/>
        <v>0.14603397562341228</v>
      </c>
    </row>
    <row r="141" spans="2:5">
      <c r="B141">
        <f t="shared" si="14"/>
        <v>510</v>
      </c>
      <c r="C141">
        <f t="shared" si="13"/>
        <v>1.4620600354638007E-10</v>
      </c>
      <c r="D141" s="13">
        <f t="shared" si="11"/>
        <v>8.5</v>
      </c>
      <c r="E141">
        <f t="shared" si="12"/>
        <v>0.14620600354638008</v>
      </c>
    </row>
    <row r="142" spans="2:5">
      <c r="B142">
        <f t="shared" si="14"/>
        <v>515</v>
      </c>
      <c r="C142">
        <f t="shared" si="13"/>
        <v>1.4637516460165648E-10</v>
      </c>
      <c r="D142" s="13">
        <f t="shared" si="11"/>
        <v>8.5833333333333339</v>
      </c>
      <c r="E142">
        <f t="shared" si="12"/>
        <v>0.14637516460165648</v>
      </c>
    </row>
    <row r="143" spans="2:5">
      <c r="B143">
        <f t="shared" si="14"/>
        <v>520</v>
      </c>
      <c r="C143">
        <f t="shared" si="13"/>
        <v>1.4654150656596408E-10</v>
      </c>
      <c r="D143" s="13">
        <f t="shared" si="11"/>
        <v>8.6666666666666661</v>
      </c>
      <c r="E143">
        <f t="shared" si="12"/>
        <v>0.14654150656596407</v>
      </c>
    </row>
    <row r="144" spans="2:5">
      <c r="B144">
        <f t="shared" si="14"/>
        <v>525</v>
      </c>
      <c r="C144">
        <f t="shared" si="13"/>
        <v>1.4670507641982027E-10</v>
      </c>
      <c r="D144" s="13">
        <f t="shared" si="11"/>
        <v>8.75</v>
      </c>
      <c r="E144">
        <f t="shared" si="12"/>
        <v>0.14670507641982028</v>
      </c>
    </row>
    <row r="145" spans="2:5">
      <c r="B145">
        <f t="shared" si="14"/>
        <v>530</v>
      </c>
      <c r="C145">
        <f t="shared" si="13"/>
        <v>1.4686592036080595E-10</v>
      </c>
      <c r="D145" s="13">
        <f t="shared" si="11"/>
        <v>8.8333333333333339</v>
      </c>
      <c r="E145">
        <f t="shared" si="12"/>
        <v>0.14686592036080595</v>
      </c>
    </row>
    <row r="146" spans="2:5">
      <c r="B146">
        <f t="shared" si="14"/>
        <v>535</v>
      </c>
      <c r="C146">
        <f t="shared" si="13"/>
        <v>1.4702408381661331E-10</v>
      </c>
      <c r="D146" s="13">
        <f t="shared" si="11"/>
        <v>8.9166666666666661</v>
      </c>
      <c r="E146">
        <f t="shared" si="12"/>
        <v>0.1470240838166133</v>
      </c>
    </row>
    <row r="147" spans="2:5">
      <c r="B147">
        <f t="shared" si="14"/>
        <v>540</v>
      </c>
      <c r="C147">
        <f t="shared" si="13"/>
        <v>1.471796114578762E-10</v>
      </c>
      <c r="D147" s="13">
        <f t="shared" si="11"/>
        <v>9</v>
      </c>
      <c r="E147">
        <f t="shared" si="12"/>
        <v>0.1471796114578762</v>
      </c>
    </row>
    <row r="148" spans="2:5">
      <c r="B148">
        <f t="shared" si="14"/>
        <v>545</v>
      </c>
      <c r="C148">
        <f t="shared" si="13"/>
        <v>1.4733254721078651E-10</v>
      </c>
      <c r="D148" s="13">
        <f t="shared" si="11"/>
        <v>9.0833333333333339</v>
      </c>
      <c r="E148">
        <f t="shared" si="12"/>
        <v>0.14733254721078651</v>
      </c>
    </row>
    <row r="149" spans="2:5">
      <c r="B149">
        <f t="shared" si="14"/>
        <v>550</v>
      </c>
      <c r="C149">
        <f t="shared" si="13"/>
        <v>1.4748293426950048E-10</v>
      </c>
      <c r="D149" s="13">
        <f t="shared" si="11"/>
        <v>9.1666666666666661</v>
      </c>
      <c r="E149">
        <f t="shared" si="12"/>
        <v>0.14748293426950049</v>
      </c>
    </row>
    <row r="150" spans="2:5">
      <c r="B150">
        <f t="shared" si="14"/>
        <v>555</v>
      </c>
      <c r="C150">
        <f t="shared" si="13"/>
        <v>1.4763081510833809E-10</v>
      </c>
      <c r="D150" s="13">
        <f t="shared" si="11"/>
        <v>9.25</v>
      </c>
      <c r="E150">
        <f t="shared" si="12"/>
        <v>0.14763081510833809</v>
      </c>
    </row>
    <row r="151" spans="2:5">
      <c r="B151">
        <f t="shared" si="14"/>
        <v>560</v>
      </c>
      <c r="C151">
        <f t="shared" si="13"/>
        <v>1.4777623149377927E-10</v>
      </c>
      <c r="D151" s="13">
        <f t="shared" si="11"/>
        <v>9.3333333333333339</v>
      </c>
      <c r="E151">
        <f t="shared" si="12"/>
        <v>0.14777623149377928</v>
      </c>
    </row>
    <row r="152" spans="2:5">
      <c r="B152">
        <f t="shared" si="14"/>
        <v>565</v>
      </c>
      <c r="C152">
        <f t="shared" si="13"/>
        <v>1.4791922449626009E-10</v>
      </c>
      <c r="D152" s="13">
        <f t="shared" si="11"/>
        <v>9.4166666666666661</v>
      </c>
      <c r="E152">
        <f t="shared" si="12"/>
        <v>0.14791922449626008</v>
      </c>
    </row>
    <row r="153" spans="2:5">
      <c r="B153">
        <f t="shared" si="14"/>
        <v>570</v>
      </c>
      <c r="C153">
        <f t="shared" si="13"/>
        <v>1.4805983450177257E-10</v>
      </c>
      <c r="D153" s="13">
        <f t="shared" si="11"/>
        <v>9.5</v>
      </c>
      <c r="E153">
        <f t="shared" si="12"/>
        <v>0.14805983450177257</v>
      </c>
    </row>
    <row r="154" spans="2:5">
      <c r="B154">
        <f t="shared" si="14"/>
        <v>575</v>
      </c>
      <c r="C154">
        <f t="shared" si="13"/>
        <v>1.4819810122327078E-10</v>
      </c>
      <c r="D154" s="13">
        <f t="shared" si="11"/>
        <v>9.5833333333333339</v>
      </c>
      <c r="E154">
        <f t="shared" si="12"/>
        <v>0.14819810122327079</v>
      </c>
    </row>
    <row r="155" spans="2:5">
      <c r="B155">
        <f t="shared" si="14"/>
        <v>580</v>
      </c>
      <c r="C155">
        <f t="shared" si="13"/>
        <v>1.483340637118874E-10</v>
      </c>
      <c r="D155" s="13">
        <f t="shared" si="11"/>
        <v>9.6666666666666661</v>
      </c>
      <c r="E155">
        <f t="shared" si="12"/>
        <v>0.1483340637118874</v>
      </c>
    </row>
    <row r="156" spans="2:5">
      <c r="B156">
        <f t="shared" si="14"/>
        <v>585</v>
      </c>
      <c r="C156">
        <f t="shared" si="13"/>
        <v>1.484677603679628E-10</v>
      </c>
      <c r="D156" s="13">
        <f t="shared" si="11"/>
        <v>9.75</v>
      </c>
      <c r="E156">
        <f t="shared" si="12"/>
        <v>0.1484677603679628</v>
      </c>
    </row>
    <row r="157" spans="2:5">
      <c r="B157">
        <f t="shared" si="14"/>
        <v>590</v>
      </c>
      <c r="C157">
        <f t="shared" si="13"/>
        <v>1.4859922895189073E-10</v>
      </c>
      <c r="D157" s="13">
        <f t="shared" si="11"/>
        <v>9.8333333333333339</v>
      </c>
      <c r="E157">
        <f t="shared" si="12"/>
        <v>0.14859922895189073</v>
      </c>
    </row>
    <row r="158" spans="2:5">
      <c r="B158">
        <f t="shared" si="14"/>
        <v>595</v>
      </c>
      <c r="C158">
        <f t="shared" si="13"/>
        <v>1.4872850659478307E-10</v>
      </c>
      <c r="D158" s="13">
        <f t="shared" si="11"/>
        <v>9.9166666666666661</v>
      </c>
      <c r="E158">
        <f t="shared" si="12"/>
        <v>0.14872850659478307</v>
      </c>
    </row>
    <row r="159" spans="2:5">
      <c r="B159" s="16">
        <f t="shared" si="14"/>
        <v>600</v>
      </c>
      <c r="C159">
        <f t="shared" si="13"/>
        <v>1.4885562980895691E-10</v>
      </c>
      <c r="D159" s="13">
        <f t="shared" si="11"/>
        <v>10</v>
      </c>
      <c r="E159">
        <f t="shared" si="12"/>
        <v>0.14885562980895692</v>
      </c>
    </row>
    <row r="160" spans="2:5">
      <c r="B160">
        <f t="shared" si="14"/>
        <v>605</v>
      </c>
      <c r="C160">
        <f>$D$36*EXP(-$D$32*(B160-600))+(1/$D$32)*($D$33+$D$34*((B160-600)-1/$D$32))</f>
        <v>1.4896278251464961E-10</v>
      </c>
      <c r="D160" s="13">
        <f t="shared" si="11"/>
        <v>10.083333333333334</v>
      </c>
      <c r="E160">
        <f t="shared" si="12"/>
        <v>0.14896278251464962</v>
      </c>
    </row>
    <row r="161" spans="2:5">
      <c r="B161">
        <f t="shared" si="14"/>
        <v>610</v>
      </c>
      <c r="C161">
        <f>$D$36*EXP(-$D$32*(B161-600))+(1/$D$32)*($D$33+$D$34*((B161-600)-1/$D$32))</f>
        <v>1.4903254526376036E-10</v>
      </c>
      <c r="D161" s="13">
        <f t="shared" si="11"/>
        <v>10.166666666666666</v>
      </c>
      <c r="E161">
        <f t="shared" si="12"/>
        <v>0.14903254526376036</v>
      </c>
    </row>
    <row r="162" spans="2:5">
      <c r="B162">
        <f t="shared" si="14"/>
        <v>615</v>
      </c>
      <c r="C162">
        <f t="shared" ref="C162:C182" si="15">$D$36*EXP(-$D$32*(B162-600))+(1/$D$32)*($D$33+$D$34*((B162-600)-1/$D$32))</f>
        <v>1.4906554116477442E-10</v>
      </c>
      <c r="D162" s="13">
        <f t="shared" si="11"/>
        <v>10.25</v>
      </c>
      <c r="E162">
        <f t="shared" si="12"/>
        <v>0.14906554116477441</v>
      </c>
    </row>
    <row r="163" spans="2:5">
      <c r="B163">
        <f t="shared" si="14"/>
        <v>620</v>
      </c>
      <c r="C163">
        <f t="shared" si="15"/>
        <v>1.4906238294199314E-10</v>
      </c>
      <c r="D163" s="13">
        <f t="shared" si="11"/>
        <v>10.333333333333334</v>
      </c>
      <c r="E163">
        <f t="shared" si="12"/>
        <v>0.14906238294199314</v>
      </c>
    </row>
    <row r="164" spans="2:5">
      <c r="B164">
        <f t="shared" si="14"/>
        <v>625</v>
      </c>
      <c r="C164">
        <f t="shared" si="15"/>
        <v>1.4902367310858797E-10</v>
      </c>
      <c r="D164" s="13">
        <f t="shared" si="11"/>
        <v>10.416666666666666</v>
      </c>
      <c r="E164">
        <f t="shared" si="12"/>
        <v>0.14902367310858797</v>
      </c>
    </row>
    <row r="165" spans="2:5">
      <c r="B165">
        <f t="shared" si="14"/>
        <v>630</v>
      </c>
      <c r="C165">
        <f t="shared" si="15"/>
        <v>1.4895000413676978E-10</v>
      </c>
      <c r="D165" s="13">
        <f t="shared" si="11"/>
        <v>10.5</v>
      </c>
      <c r="E165">
        <f t="shared" si="12"/>
        <v>0.14895000413676979</v>
      </c>
    </row>
    <row r="166" spans="2:5">
      <c r="B166">
        <f t="shared" si="14"/>
        <v>635</v>
      </c>
      <c r="C166">
        <f t="shared" si="15"/>
        <v>1.488419586251233E-10</v>
      </c>
      <c r="D166" s="13">
        <f t="shared" si="11"/>
        <v>10.583333333333334</v>
      </c>
      <c r="E166">
        <f t="shared" si="12"/>
        <v>0.14884195862512331</v>
      </c>
    </row>
    <row r="167" spans="2:5">
      <c r="B167">
        <f t="shared" si="14"/>
        <v>640</v>
      </c>
      <c r="C167">
        <f t="shared" si="15"/>
        <v>1.4870010946315196E-10</v>
      </c>
      <c r="D167" s="13">
        <f t="shared" si="11"/>
        <v>10.666666666666666</v>
      </c>
      <c r="E167">
        <f t="shared" si="12"/>
        <v>0.14870010946315196</v>
      </c>
    </row>
    <row r="168" spans="2:5">
      <c r="B168">
        <f t="shared" si="14"/>
        <v>645</v>
      </c>
      <c r="C168">
        <f t="shared" si="15"/>
        <v>1.485250199930812E-10</v>
      </c>
      <c r="D168" s="13">
        <f t="shared" ref="D168:D231" si="16">B168/60</f>
        <v>10.75</v>
      </c>
      <c r="E168">
        <f t="shared" ref="E168:E231" si="17">C168*10^9</f>
        <v>0.14852501999308121</v>
      </c>
    </row>
    <row r="169" spans="2:5">
      <c r="B169">
        <f t="shared" si="14"/>
        <v>650</v>
      </c>
      <c r="C169">
        <f t="shared" si="15"/>
        <v>1.4831724416896513E-10</v>
      </c>
      <c r="D169" s="13">
        <f t="shared" si="16"/>
        <v>10.833333333333334</v>
      </c>
      <c r="E169">
        <f t="shared" si="17"/>
        <v>0.14831724416896513</v>
      </c>
    </row>
    <row r="170" spans="2:5">
      <c r="B170">
        <f t="shared" si="14"/>
        <v>655</v>
      </c>
      <c r="C170">
        <f t="shared" si="15"/>
        <v>1.4807732671314155E-10</v>
      </c>
      <c r="D170" s="13">
        <f t="shared" si="16"/>
        <v>10.916666666666666</v>
      </c>
      <c r="E170">
        <f t="shared" si="17"/>
        <v>0.14807732671314155</v>
      </c>
    </row>
    <row r="171" spans="2:5">
      <c r="B171">
        <f t="shared" ref="B171:B234" si="18">B170+$J$31/372</f>
        <v>660</v>
      </c>
      <c r="C171">
        <f t="shared" si="15"/>
        <v>1.4780580327007963E-10</v>
      </c>
      <c r="D171" s="13">
        <f t="shared" si="16"/>
        <v>11</v>
      </c>
      <c r="E171">
        <f t="shared" si="17"/>
        <v>0.14780580327007964</v>
      </c>
    </row>
    <row r="172" spans="2:5">
      <c r="B172">
        <f t="shared" si="18"/>
        <v>665</v>
      </c>
      <c r="C172">
        <f t="shared" si="15"/>
        <v>1.4750320055766407E-10</v>
      </c>
      <c r="D172" s="13">
        <f t="shared" si="16"/>
        <v>11.083333333333334</v>
      </c>
      <c r="E172">
        <f t="shared" si="17"/>
        <v>0.14750320055766408</v>
      </c>
    </row>
    <row r="173" spans="2:5">
      <c r="B173">
        <f t="shared" si="18"/>
        <v>670</v>
      </c>
      <c r="C173">
        <f t="shared" si="15"/>
        <v>1.4717003651595718E-10</v>
      </c>
      <c r="D173" s="13">
        <f t="shared" si="16"/>
        <v>11.166666666666666</v>
      </c>
      <c r="E173">
        <f t="shared" si="17"/>
        <v>0.14717003651595717</v>
      </c>
    </row>
    <row r="174" spans="2:5">
      <c r="B174">
        <f t="shared" si="18"/>
        <v>675</v>
      </c>
      <c r="C174">
        <f t="shared" si="15"/>
        <v>1.4680682045348324E-10</v>
      </c>
      <c r="D174" s="13">
        <f t="shared" si="16"/>
        <v>11.25</v>
      </c>
      <c r="E174">
        <f t="shared" si="17"/>
        <v>0.14680682045348326</v>
      </c>
    </row>
    <row r="175" spans="2:5">
      <c r="B175">
        <f t="shared" si="18"/>
        <v>680</v>
      </c>
      <c r="C175">
        <f t="shared" si="15"/>
        <v>1.464140531910736E-10</v>
      </c>
      <c r="D175" s="13">
        <f t="shared" si="16"/>
        <v>11.333333333333334</v>
      </c>
      <c r="E175">
        <f t="shared" si="17"/>
        <v>0.14641405319107359</v>
      </c>
    </row>
    <row r="176" spans="2:5">
      <c r="B176">
        <f t="shared" si="18"/>
        <v>685</v>
      </c>
      <c r="C176">
        <f t="shared" si="15"/>
        <v>1.4599222720331526E-10</v>
      </c>
      <c r="D176" s="13">
        <f t="shared" si="16"/>
        <v>11.416666666666666</v>
      </c>
      <c r="E176">
        <f t="shared" si="17"/>
        <v>0.14599222720331526</v>
      </c>
    </row>
    <row r="177" spans="2:5">
      <c r="B177">
        <f t="shared" si="18"/>
        <v>690</v>
      </c>
      <c r="C177">
        <f t="shared" si="15"/>
        <v>1.4554182675764249E-10</v>
      </c>
      <c r="D177" s="13">
        <f t="shared" si="16"/>
        <v>11.5</v>
      </c>
      <c r="E177">
        <f t="shared" si="17"/>
        <v>0.14554182675764249</v>
      </c>
    </row>
    <row r="178" spans="2:5">
      <c r="B178">
        <f t="shared" si="18"/>
        <v>695</v>
      </c>
      <c r="C178">
        <f t="shared" si="15"/>
        <v>1.450633280511097E-10</v>
      </c>
      <c r="D178" s="13">
        <f t="shared" si="16"/>
        <v>11.583333333333334</v>
      </c>
      <c r="E178">
        <f t="shared" si="17"/>
        <v>0.14506332805110969</v>
      </c>
    </row>
    <row r="179" spans="2:5">
      <c r="B179">
        <f t="shared" si="18"/>
        <v>700</v>
      </c>
      <c r="C179">
        <f t="shared" si="15"/>
        <v>1.4455719934488542E-10</v>
      </c>
      <c r="D179" s="13">
        <f t="shared" si="16"/>
        <v>11.666666666666666</v>
      </c>
      <c r="E179">
        <f t="shared" si="17"/>
        <v>0.14455719934488542</v>
      </c>
    </row>
    <row r="180" spans="2:5">
      <c r="B180">
        <f t="shared" si="18"/>
        <v>705</v>
      </c>
      <c r="C180">
        <f t="shared" si="15"/>
        <v>1.4402390109650508E-10</v>
      </c>
      <c r="D180" s="13">
        <f t="shared" si="16"/>
        <v>11.75</v>
      </c>
      <c r="E180">
        <f t="shared" si="17"/>
        <v>0.14402390109650506</v>
      </c>
    </row>
    <row r="181" spans="2:5">
      <c r="B181">
        <f t="shared" si="18"/>
        <v>710</v>
      </c>
      <c r="C181">
        <f t="shared" si="15"/>
        <v>1.4346388608991947E-10</v>
      </c>
      <c r="D181" s="13">
        <f t="shared" si="16"/>
        <v>11.833333333333334</v>
      </c>
      <c r="E181">
        <f t="shared" si="17"/>
        <v>0.14346388608991947</v>
      </c>
    </row>
    <row r="182" spans="2:5">
      <c r="B182">
        <f t="shared" si="18"/>
        <v>715</v>
      </c>
      <c r="C182">
        <f t="shared" si="15"/>
        <v>1.4287759956337583E-10</v>
      </c>
      <c r="D182" s="13">
        <f t="shared" si="16"/>
        <v>11.916666666666666</v>
      </c>
      <c r="E182">
        <f t="shared" si="17"/>
        <v>0.14287759956337584</v>
      </c>
    </row>
    <row r="183" spans="2:5">
      <c r="B183" s="16">
        <f t="shared" si="18"/>
        <v>720</v>
      </c>
      <c r="C183">
        <f>$D$36*EXP(-$D$32*(B183-600))+(1/$D$32)*($D$33+$D$34*((B183-600)-1/$D$32))</f>
        <v>1.4226547933516841E-10</v>
      </c>
      <c r="D183" s="13">
        <f t="shared" si="16"/>
        <v>12</v>
      </c>
      <c r="E183">
        <f t="shared" si="17"/>
        <v>0.14226547933516842</v>
      </c>
    </row>
    <row r="184" spans="2:5">
      <c r="B184">
        <f t="shared" si="18"/>
        <v>725</v>
      </c>
      <c r="C184">
        <f>$E$36*EXP(-$E$32*(B184-720))+(1/$E$32)*($E$33+$E$34*((B184-720)-1/$E$32))</f>
        <v>1.4164580791088965E-10</v>
      </c>
      <c r="D184" s="13">
        <f t="shared" si="16"/>
        <v>12.083333333333334</v>
      </c>
      <c r="E184">
        <f t="shared" si="17"/>
        <v>0.14164580791088965</v>
      </c>
    </row>
    <row r="185" spans="2:5">
      <c r="B185">
        <f t="shared" si="18"/>
        <v>730</v>
      </c>
      <c r="C185">
        <f t="shared" ref="C185:C242" si="19">$E$36*EXP(-$E$32*(B185-720))+(1/$E$32)*($E$33+$E$34*((B185-720)-1/$E$32))</f>
        <v>1.4103646339142318E-10</v>
      </c>
      <c r="D185" s="13">
        <f t="shared" si="16"/>
        <v>12.166666666666666</v>
      </c>
      <c r="E185">
        <f t="shared" si="17"/>
        <v>0.14103646339142317</v>
      </c>
    </row>
    <row r="186" spans="2:5">
      <c r="B186">
        <f t="shared" si="18"/>
        <v>735</v>
      </c>
      <c r="C186">
        <f t="shared" si="19"/>
        <v>1.4043727367755835E-10</v>
      </c>
      <c r="D186" s="13">
        <f t="shared" si="16"/>
        <v>12.25</v>
      </c>
      <c r="E186">
        <f t="shared" si="17"/>
        <v>0.14043727367755834</v>
      </c>
    </row>
    <row r="187" spans="2:5">
      <c r="B187">
        <f t="shared" si="18"/>
        <v>740</v>
      </c>
      <c r="C187">
        <f t="shared" si="19"/>
        <v>1.3984806953814016E-10</v>
      </c>
      <c r="D187" s="13">
        <f t="shared" si="16"/>
        <v>12.333333333333334</v>
      </c>
      <c r="E187">
        <f t="shared" si="17"/>
        <v>0.13984806953814016</v>
      </c>
    </row>
    <row r="188" spans="2:5">
      <c r="B188">
        <f t="shared" si="18"/>
        <v>745</v>
      </c>
      <c r="C188">
        <f t="shared" si="19"/>
        <v>1.3926868456227286E-10</v>
      </c>
      <c r="D188" s="13">
        <f t="shared" si="16"/>
        <v>12.416666666666666</v>
      </c>
      <c r="E188">
        <f t="shared" si="17"/>
        <v>0.13926868456227287</v>
      </c>
    </row>
    <row r="189" spans="2:5">
      <c r="B189">
        <f t="shared" si="18"/>
        <v>750</v>
      </c>
      <c r="C189">
        <f t="shared" si="19"/>
        <v>1.3869895511231983E-10</v>
      </c>
      <c r="D189" s="13">
        <f t="shared" si="16"/>
        <v>12.5</v>
      </c>
      <c r="E189">
        <f t="shared" si="17"/>
        <v>0.13869895511231983</v>
      </c>
    </row>
    <row r="190" spans="2:5">
      <c r="B190">
        <f t="shared" si="18"/>
        <v>755</v>
      </c>
      <c r="C190">
        <f t="shared" si="19"/>
        <v>1.3813872027768697E-10</v>
      </c>
      <c r="D190" s="13">
        <f t="shared" si="16"/>
        <v>12.583333333333334</v>
      </c>
      <c r="E190">
        <f t="shared" si="17"/>
        <v>0.13813872027768698</v>
      </c>
    </row>
    <row r="191" spans="2:5">
      <c r="B191">
        <f t="shared" si="18"/>
        <v>760</v>
      </c>
      <c r="C191">
        <f t="shared" si="19"/>
        <v>1.3758782182937617E-10</v>
      </c>
      <c r="D191" s="13">
        <f t="shared" si="16"/>
        <v>12.666666666666666</v>
      </c>
      <c r="E191">
        <f t="shared" si="17"/>
        <v>0.13758782182937618</v>
      </c>
    </row>
    <row r="192" spans="2:5">
      <c r="B192">
        <f t="shared" si="18"/>
        <v>765</v>
      </c>
      <c r="C192">
        <f t="shared" si="19"/>
        <v>1.370461041752961E-10</v>
      </c>
      <c r="D192" s="13">
        <f t="shared" si="16"/>
        <v>12.75</v>
      </c>
      <c r="E192">
        <f t="shared" si="17"/>
        <v>0.13704610417529609</v>
      </c>
    </row>
    <row r="193" spans="2:5">
      <c r="B193">
        <f t="shared" si="18"/>
        <v>770</v>
      </c>
      <c r="C193">
        <f t="shared" si="19"/>
        <v>1.3651341431631779E-10</v>
      </c>
      <c r="D193" s="13">
        <f t="shared" si="16"/>
        <v>12.833333333333334</v>
      </c>
      <c r="E193">
        <f t="shared" si="17"/>
        <v>0.13651341431631778</v>
      </c>
    </row>
    <row r="194" spans="2:5">
      <c r="B194">
        <f t="shared" si="18"/>
        <v>775</v>
      </c>
      <c r="C194">
        <f t="shared" si="19"/>
        <v>1.3598960180306278E-10</v>
      </c>
      <c r="D194" s="13">
        <f t="shared" si="16"/>
        <v>12.916666666666666</v>
      </c>
      <c r="E194">
        <f t="shared" si="17"/>
        <v>0.13598960180306277</v>
      </c>
    </row>
    <row r="195" spans="2:5">
      <c r="B195">
        <f t="shared" si="18"/>
        <v>780</v>
      </c>
      <c r="C195">
        <f t="shared" si="19"/>
        <v>1.3547451869341094E-10</v>
      </c>
      <c r="D195" s="13">
        <f t="shared" si="16"/>
        <v>13</v>
      </c>
      <c r="E195">
        <f t="shared" si="17"/>
        <v>0.13547451869341093</v>
      </c>
    </row>
    <row r="196" spans="2:5">
      <c r="B196">
        <f t="shared" si="18"/>
        <v>785</v>
      </c>
      <c r="C196">
        <f t="shared" si="19"/>
        <v>1.3496801951071682E-10</v>
      </c>
      <c r="D196" s="13">
        <f t="shared" si="16"/>
        <v>13.083333333333334</v>
      </c>
      <c r="E196">
        <f t="shared" si="17"/>
        <v>0.13496801951071682</v>
      </c>
    </row>
    <row r="197" spans="2:5">
      <c r="B197">
        <f t="shared" si="18"/>
        <v>790</v>
      </c>
      <c r="C197">
        <f t="shared" si="19"/>
        <v>1.3446996120272222E-10</v>
      </c>
      <c r="D197" s="13">
        <f t="shared" si="16"/>
        <v>13.166666666666666</v>
      </c>
      <c r="E197">
        <f t="shared" si="17"/>
        <v>0.13446996120272223</v>
      </c>
    </row>
    <row r="198" spans="2:5">
      <c r="B198">
        <f t="shared" si="18"/>
        <v>795</v>
      </c>
      <c r="C198">
        <f t="shared" si="19"/>
        <v>1.3398020310115334E-10</v>
      </c>
      <c r="D198" s="13">
        <f t="shared" si="16"/>
        <v>13.25</v>
      </c>
      <c r="E198">
        <f t="shared" si="17"/>
        <v>0.13398020310115333</v>
      </c>
    </row>
    <row r="199" spans="2:5">
      <c r="B199">
        <f t="shared" si="18"/>
        <v>800</v>
      </c>
      <c r="C199">
        <f t="shared" si="19"/>
        <v>1.334986068819915E-10</v>
      </c>
      <c r="D199" s="13">
        <f t="shared" si="16"/>
        <v>13.333333333333334</v>
      </c>
      <c r="E199">
        <f t="shared" si="17"/>
        <v>0.1334986068819915</v>
      </c>
    </row>
    <row r="200" spans="2:5">
      <c r="B200">
        <f t="shared" si="18"/>
        <v>805</v>
      </c>
      <c r="C200">
        <f t="shared" si="19"/>
        <v>1.3302503652640573E-10</v>
      </c>
      <c r="D200" s="13">
        <f t="shared" si="16"/>
        <v>13.416666666666666</v>
      </c>
      <c r="E200">
        <f t="shared" si="17"/>
        <v>0.13302503652640574</v>
      </c>
    </row>
    <row r="201" spans="2:5">
      <c r="B201">
        <f t="shared" si="18"/>
        <v>810</v>
      </c>
      <c r="C201">
        <f t="shared" si="19"/>
        <v>1.3255935828233655E-10</v>
      </c>
      <c r="D201" s="13">
        <f t="shared" si="16"/>
        <v>13.5</v>
      </c>
      <c r="E201">
        <f t="shared" si="17"/>
        <v>0.13255935828233656</v>
      </c>
    </row>
    <row r="202" spans="2:5">
      <c r="B202">
        <f t="shared" si="18"/>
        <v>815</v>
      </c>
      <c r="C202">
        <f t="shared" si="19"/>
        <v>1.3210144062672E-10</v>
      </c>
      <c r="D202" s="13">
        <f t="shared" si="16"/>
        <v>13.583333333333334</v>
      </c>
      <c r="E202">
        <f t="shared" si="17"/>
        <v>0.13210144062672</v>
      </c>
    </row>
    <row r="203" spans="2:5">
      <c r="B203">
        <f t="shared" si="18"/>
        <v>820</v>
      </c>
      <c r="C203">
        <f t="shared" si="19"/>
        <v>1.3165115422834102E-10</v>
      </c>
      <c r="D203" s="13">
        <f t="shared" si="16"/>
        <v>13.666666666666666</v>
      </c>
      <c r="E203">
        <f t="shared" si="17"/>
        <v>0.13165115422834103</v>
      </c>
    </row>
    <row r="204" spans="2:5">
      <c r="B204">
        <f t="shared" si="18"/>
        <v>825</v>
      </c>
      <c r="C204">
        <f t="shared" si="19"/>
        <v>1.3120837191130599E-10</v>
      </c>
      <c r="D204" s="13">
        <f t="shared" si="16"/>
        <v>13.75</v>
      </c>
      <c r="E204">
        <f t="shared" si="17"/>
        <v>0.13120837191130599</v>
      </c>
    </row>
    <row r="205" spans="2:5">
      <c r="B205">
        <f t="shared" si="18"/>
        <v>830</v>
      </c>
      <c r="C205">
        <f t="shared" si="19"/>
        <v>1.3077296861912425E-10</v>
      </c>
      <c r="D205" s="13">
        <f t="shared" si="16"/>
        <v>13.833333333333334</v>
      </c>
      <c r="E205">
        <f t="shared" si="17"/>
        <v>0.13077296861912424</v>
      </c>
    </row>
    <row r="206" spans="2:5">
      <c r="B206">
        <f t="shared" si="18"/>
        <v>835</v>
      </c>
      <c r="C206">
        <f t="shared" si="19"/>
        <v>1.3034482137938763E-10</v>
      </c>
      <c r="D206" s="13">
        <f t="shared" si="16"/>
        <v>13.916666666666666</v>
      </c>
      <c r="E206">
        <f t="shared" si="17"/>
        <v>0.13034482137938763</v>
      </c>
    </row>
    <row r="207" spans="2:5">
      <c r="B207">
        <f t="shared" si="18"/>
        <v>840</v>
      </c>
      <c r="C207">
        <f t="shared" si="19"/>
        <v>1.2992380926903925E-10</v>
      </c>
      <c r="D207" s="13">
        <f t="shared" si="16"/>
        <v>14</v>
      </c>
      <c r="E207">
        <f t="shared" si="17"/>
        <v>0.12992380926903926</v>
      </c>
    </row>
    <row r="208" spans="2:5">
      <c r="B208">
        <f t="shared" si="18"/>
        <v>845</v>
      </c>
      <c r="C208">
        <f t="shared" si="19"/>
        <v>1.2950981338022061E-10</v>
      </c>
      <c r="D208" s="13">
        <f t="shared" si="16"/>
        <v>14.083333333333334</v>
      </c>
      <c r="E208">
        <f t="shared" si="17"/>
        <v>0.12950981338022061</v>
      </c>
    </row>
    <row r="209" spans="2:5">
      <c r="B209">
        <f t="shared" si="18"/>
        <v>850</v>
      </c>
      <c r="C209">
        <f t="shared" si="19"/>
        <v>1.2910271678668817E-10</v>
      </c>
      <c r="D209" s="13">
        <f t="shared" si="16"/>
        <v>14.166666666666666</v>
      </c>
      <c r="E209">
        <f t="shared" si="17"/>
        <v>0.12910271678668817</v>
      </c>
    </row>
    <row r="210" spans="2:5">
      <c r="B210">
        <f t="shared" si="18"/>
        <v>855</v>
      </c>
      <c r="C210">
        <f t="shared" si="19"/>
        <v>1.2870240451078943E-10</v>
      </c>
      <c r="D210" s="13">
        <f t="shared" si="16"/>
        <v>14.25</v>
      </c>
      <c r="E210">
        <f t="shared" si="17"/>
        <v>0.12870240451078943</v>
      </c>
    </row>
    <row r="211" spans="2:5">
      <c r="B211">
        <f t="shared" si="18"/>
        <v>860</v>
      </c>
      <c r="C211">
        <f t="shared" si="19"/>
        <v>1.2830876349098937E-10</v>
      </c>
      <c r="D211" s="13">
        <f t="shared" si="16"/>
        <v>14.333333333333334</v>
      </c>
      <c r="E211">
        <f t="shared" si="17"/>
        <v>0.12830876349098938</v>
      </c>
    </row>
    <row r="212" spans="2:5">
      <c r="B212">
        <f t="shared" si="18"/>
        <v>865</v>
      </c>
      <c r="C212">
        <f t="shared" si="19"/>
        <v>1.2792168254993819E-10</v>
      </c>
      <c r="D212" s="13">
        <f t="shared" si="16"/>
        <v>14.416666666666666</v>
      </c>
      <c r="E212">
        <f t="shared" si="17"/>
        <v>0.12792168254993819</v>
      </c>
    </row>
    <row r="213" spans="2:5">
      <c r="B213">
        <f t="shared" si="18"/>
        <v>870</v>
      </c>
      <c r="C213">
        <f t="shared" si="19"/>
        <v>1.2754105236307104E-10</v>
      </c>
      <c r="D213" s="13">
        <f t="shared" si="16"/>
        <v>14.5</v>
      </c>
      <c r="E213">
        <f t="shared" si="17"/>
        <v>0.12754105236307103</v>
      </c>
    </row>
    <row r="214" spans="2:5">
      <c r="B214">
        <f t="shared" si="18"/>
        <v>875</v>
      </c>
      <c r="C214">
        <f t="shared" si="19"/>
        <v>1.2716676542773119E-10</v>
      </c>
      <c r="D214" s="13">
        <f t="shared" si="16"/>
        <v>14.583333333333334</v>
      </c>
      <c r="E214">
        <f t="shared" si="17"/>
        <v>0.1271667654277312</v>
      </c>
    </row>
    <row r="215" spans="2:5">
      <c r="B215">
        <f t="shared" si="18"/>
        <v>880</v>
      </c>
      <c r="C215">
        <f t="shared" si="19"/>
        <v>1.2679871603280761E-10</v>
      </c>
      <c r="D215" s="13">
        <f t="shared" si="16"/>
        <v>14.666666666666666</v>
      </c>
      <c r="E215">
        <f t="shared" si="17"/>
        <v>0.12679871603280762</v>
      </c>
    </row>
    <row r="216" spans="2:5">
      <c r="B216">
        <f t="shared" si="18"/>
        <v>885</v>
      </c>
      <c r="C216">
        <f t="shared" si="19"/>
        <v>1.264368002288787E-10</v>
      </c>
      <c r="D216" s="13">
        <f t="shared" si="16"/>
        <v>14.75</v>
      </c>
      <c r="E216">
        <f t="shared" si="17"/>
        <v>0.12643680022887871</v>
      </c>
    </row>
    <row r="217" spans="2:5">
      <c r="B217">
        <f t="shared" si="18"/>
        <v>890</v>
      </c>
      <c r="C217">
        <f t="shared" si="19"/>
        <v>1.2608091579885344E-10</v>
      </c>
      <c r="D217" s="13">
        <f t="shared" si="16"/>
        <v>14.833333333333334</v>
      </c>
      <c r="E217">
        <f t="shared" si="17"/>
        <v>0.12608091579885344</v>
      </c>
    </row>
    <row r="218" spans="2:5">
      <c r="B218">
        <f t="shared" si="18"/>
        <v>895</v>
      </c>
      <c r="C218">
        <f t="shared" si="19"/>
        <v>1.2573096222910198E-10</v>
      </c>
      <c r="D218" s="13">
        <f t="shared" si="16"/>
        <v>14.916666666666666</v>
      </c>
      <c r="E218">
        <f t="shared" si="17"/>
        <v>0.12573096222910199</v>
      </c>
    </row>
    <row r="219" spans="2:5">
      <c r="B219">
        <f t="shared" si="18"/>
        <v>900</v>
      </c>
      <c r="C219">
        <f t="shared" si="19"/>
        <v>1.253868406810671E-10</v>
      </c>
      <c r="D219" s="13">
        <f t="shared" si="16"/>
        <v>15</v>
      </c>
      <c r="E219">
        <f t="shared" si="17"/>
        <v>0.12538684068106709</v>
      </c>
    </row>
    <row r="220" spans="2:5">
      <c r="B220">
        <f t="shared" si="18"/>
        <v>905</v>
      </c>
      <c r="C220">
        <f t="shared" si="19"/>
        <v>1.2504845396334907E-10</v>
      </c>
      <c r="D220" s="13">
        <f t="shared" si="16"/>
        <v>15.083333333333334</v>
      </c>
      <c r="E220">
        <f t="shared" si="17"/>
        <v>0.12504845396334907</v>
      </c>
    </row>
    <row r="221" spans="2:5">
      <c r="B221">
        <f t="shared" si="18"/>
        <v>910</v>
      </c>
      <c r="C221">
        <f t="shared" si="19"/>
        <v>1.2471570650425535E-10</v>
      </c>
      <c r="D221" s="13">
        <f t="shared" si="16"/>
        <v>15.166666666666666</v>
      </c>
      <c r="E221">
        <f t="shared" si="17"/>
        <v>0.12471570650425536</v>
      </c>
    </row>
    <row r="222" spans="2:5">
      <c r="B222">
        <f t="shared" si="18"/>
        <v>915</v>
      </c>
      <c r="C222">
        <f t="shared" si="19"/>
        <v>1.2438850432480822E-10</v>
      </c>
      <c r="D222" s="13">
        <f t="shared" si="16"/>
        <v>15.25</v>
      </c>
      <c r="E222">
        <f t="shared" si="17"/>
        <v>0.12438850432480822</v>
      </c>
    </row>
    <row r="223" spans="2:5">
      <c r="B223">
        <f t="shared" si="18"/>
        <v>920</v>
      </c>
      <c r="C223">
        <f t="shared" si="19"/>
        <v>1.2406675501220168E-10</v>
      </c>
      <c r="D223" s="13">
        <f t="shared" si="16"/>
        <v>15.333333333333334</v>
      </c>
      <c r="E223">
        <f t="shared" si="17"/>
        <v>0.12406675501220167</v>
      </c>
    </row>
    <row r="224" spans="2:5">
      <c r="B224">
        <f t="shared" si="18"/>
        <v>925</v>
      </c>
      <c r="C224">
        <f t="shared" si="19"/>
        <v>1.2375036769370129E-10</v>
      </c>
      <c r="D224" s="13">
        <f t="shared" si="16"/>
        <v>15.416666666666666</v>
      </c>
      <c r="E224">
        <f t="shared" si="17"/>
        <v>0.12375036769370129</v>
      </c>
    </row>
    <row r="225" spans="2:5">
      <c r="B225">
        <f t="shared" si="18"/>
        <v>930</v>
      </c>
      <c r="C225">
        <f t="shared" si="19"/>
        <v>1.2343925301097844E-10</v>
      </c>
      <c r="D225" s="13">
        <f t="shared" si="16"/>
        <v>15.5</v>
      </c>
      <c r="E225">
        <f t="shared" si="17"/>
        <v>0.12343925301097844</v>
      </c>
    </row>
    <row r="226" spans="2:5">
      <c r="B226">
        <f t="shared" si="18"/>
        <v>935</v>
      </c>
      <c r="C226">
        <f t="shared" si="19"/>
        <v>1.2313332309487271E-10</v>
      </c>
      <c r="D226" s="13">
        <f t="shared" si="16"/>
        <v>15.583333333333334</v>
      </c>
      <c r="E226">
        <f t="shared" si="17"/>
        <v>0.12313332309487271</v>
      </c>
    </row>
    <row r="227" spans="2:5">
      <c r="B227">
        <f t="shared" si="18"/>
        <v>940</v>
      </c>
      <c r="C227">
        <f t="shared" si="19"/>
        <v>1.2283249154057468E-10</v>
      </c>
      <c r="D227" s="13">
        <f t="shared" si="16"/>
        <v>15.666666666666666</v>
      </c>
      <c r="E227">
        <f t="shared" si="17"/>
        <v>0.12283249154057468</v>
      </c>
    </row>
    <row r="228" spans="2:5">
      <c r="B228">
        <f t="shared" si="18"/>
        <v>945</v>
      </c>
      <c r="C228">
        <f t="shared" si="19"/>
        <v>1.2253667338322229E-10</v>
      </c>
      <c r="D228" s="13">
        <f t="shared" si="16"/>
        <v>15.75</v>
      </c>
      <c r="E228">
        <f t="shared" si="17"/>
        <v>0.12253667338322229</v>
      </c>
    </row>
    <row r="229" spans="2:5">
      <c r="B229">
        <f t="shared" si="18"/>
        <v>950</v>
      </c>
      <c r="C229">
        <f t="shared" si="19"/>
        <v>1.2224578507390392E-10</v>
      </c>
      <c r="D229" s="13">
        <f t="shared" si="16"/>
        <v>15.833333333333334</v>
      </c>
      <c r="E229">
        <f t="shared" si="17"/>
        <v>0.12224578507390392</v>
      </c>
    </row>
    <row r="230" spans="2:5">
      <c r="B230">
        <f t="shared" si="18"/>
        <v>955</v>
      </c>
      <c r="C230">
        <f t="shared" si="19"/>
        <v>1.219597444560615E-10</v>
      </c>
      <c r="D230" s="13">
        <f t="shared" si="16"/>
        <v>15.916666666666666</v>
      </c>
      <c r="E230">
        <f t="shared" si="17"/>
        <v>0.1219597444560615</v>
      </c>
    </row>
    <row r="231" spans="2:5">
      <c r="B231">
        <f t="shared" si="18"/>
        <v>960</v>
      </c>
      <c r="C231">
        <f t="shared" si="19"/>
        <v>1.2167847074228655E-10</v>
      </c>
      <c r="D231" s="13">
        <f t="shared" si="16"/>
        <v>16</v>
      </c>
      <c r="E231">
        <f t="shared" si="17"/>
        <v>0.12167847074228655</v>
      </c>
    </row>
    <row r="232" spans="2:5">
      <c r="B232">
        <f t="shared" si="18"/>
        <v>965</v>
      </c>
      <c r="C232">
        <f t="shared" si="19"/>
        <v>1.214018844915034E-10</v>
      </c>
      <c r="D232" s="13">
        <f t="shared" ref="D232:D295" si="20">B232/60</f>
        <v>16.083333333333332</v>
      </c>
      <c r="E232">
        <f t="shared" ref="E232:E295" si="21">C232*10^9</f>
        <v>0.1214018844915034</v>
      </c>
    </row>
    <row r="233" spans="2:5">
      <c r="B233">
        <f t="shared" si="18"/>
        <v>970</v>
      </c>
      <c r="C233">
        <f t="shared" si="19"/>
        <v>1.2112990758653209E-10</v>
      </c>
      <c r="D233" s="13">
        <f t="shared" si="20"/>
        <v>16.166666666666668</v>
      </c>
      <c r="E233">
        <f t="shared" si="21"/>
        <v>0.12112990758653208</v>
      </c>
    </row>
    <row r="234" spans="2:5">
      <c r="B234">
        <f t="shared" si="18"/>
        <v>975</v>
      </c>
      <c r="C234">
        <f t="shared" si="19"/>
        <v>1.2086246321202572E-10</v>
      </c>
      <c r="D234" s="13">
        <f t="shared" si="20"/>
        <v>16.25</v>
      </c>
      <c r="E234">
        <f t="shared" si="21"/>
        <v>0.12086246321202572</v>
      </c>
    </row>
    <row r="235" spans="2:5">
      <c r="B235">
        <f t="shared" ref="B235:B298" si="22">B234+$J$31/372</f>
        <v>980</v>
      </c>
      <c r="C235">
        <f t="shared" si="19"/>
        <v>1.2059947583277506E-10</v>
      </c>
      <c r="D235" s="13">
        <f t="shared" si="20"/>
        <v>16.333333333333332</v>
      </c>
      <c r="E235">
        <f t="shared" si="21"/>
        <v>0.12059947583277505</v>
      </c>
    </row>
    <row r="236" spans="2:5">
      <c r="B236">
        <f t="shared" si="22"/>
        <v>985</v>
      </c>
      <c r="C236">
        <f t="shared" si="19"/>
        <v>1.2034087117237499E-10</v>
      </c>
      <c r="D236" s="13">
        <f t="shared" si="20"/>
        <v>16.416666666666668</v>
      </c>
      <c r="E236">
        <f t="shared" si="21"/>
        <v>0.12034087117237499</v>
      </c>
    </row>
    <row r="237" spans="2:5">
      <c r="B237">
        <f t="shared" si="22"/>
        <v>990</v>
      </c>
      <c r="C237">
        <f t="shared" si="19"/>
        <v>1.2008657619224635E-10</v>
      </c>
      <c r="D237" s="13">
        <f t="shared" si="20"/>
        <v>16.5</v>
      </c>
      <c r="E237">
        <f t="shared" si="21"/>
        <v>0.12008657619224634</v>
      </c>
    </row>
    <row r="238" spans="2:5">
      <c r="B238">
        <f t="shared" si="22"/>
        <v>995</v>
      </c>
      <c r="C238">
        <f t="shared" si="19"/>
        <v>1.1983651907100734E-10</v>
      </c>
      <c r="D238" s="13">
        <f t="shared" si="20"/>
        <v>16.583333333333332</v>
      </c>
      <c r="E238">
        <f t="shared" si="21"/>
        <v>0.11983651907100734</v>
      </c>
    </row>
    <row r="239" spans="2:5">
      <c r="B239">
        <f t="shared" si="22"/>
        <v>1000</v>
      </c>
      <c r="C239">
        <f t="shared" si="19"/>
        <v>1.1959062918418887E-10</v>
      </c>
      <c r="D239" s="13">
        <f t="shared" si="20"/>
        <v>16.666666666666668</v>
      </c>
      <c r="E239">
        <f t="shared" si="21"/>
        <v>0.11959062918418886</v>
      </c>
    </row>
    <row r="240" spans="2:5">
      <c r="B240">
        <f t="shared" si="22"/>
        <v>1005</v>
      </c>
      <c r="C240">
        <f t="shared" si="19"/>
        <v>1.1934883708428777E-10</v>
      </c>
      <c r="D240" s="13">
        <f t="shared" si="20"/>
        <v>16.75</v>
      </c>
      <c r="E240">
        <f t="shared" si="21"/>
        <v>0.11934883708428777</v>
      </c>
    </row>
    <row r="241" spans="2:5">
      <c r="B241">
        <f t="shared" si="22"/>
        <v>1010</v>
      </c>
      <c r="C241">
        <f t="shared" si="19"/>
        <v>1.1911107448115256E-10</v>
      </c>
      <c r="D241" s="13">
        <f t="shared" si="20"/>
        <v>16.833333333333332</v>
      </c>
      <c r="E241">
        <f t="shared" si="21"/>
        <v>0.11911107448115256</v>
      </c>
    </row>
    <row r="242" spans="2:5">
      <c r="B242">
        <f t="shared" si="22"/>
        <v>1015</v>
      </c>
      <c r="C242">
        <f t="shared" si="19"/>
        <v>1.1887727422269602E-10</v>
      </c>
      <c r="D242" s="13">
        <f t="shared" si="20"/>
        <v>16.916666666666668</v>
      </c>
      <c r="E242">
        <f t="shared" si="21"/>
        <v>0.11887727422269602</v>
      </c>
    </row>
    <row r="243" spans="2:5">
      <c r="B243" s="16">
        <f t="shared" si="22"/>
        <v>1020</v>
      </c>
      <c r="C243">
        <f>$E$36*EXP(-$E$32*(B243-720))+(1/$E$32)*($E$33+$E$34*((B243-720)-1/$E$32))</f>
        <v>1.1864737027592914E-10</v>
      </c>
      <c r="D243" s="13">
        <f t="shared" si="20"/>
        <v>17</v>
      </c>
      <c r="E243">
        <f t="shared" si="21"/>
        <v>0.11864737027592914</v>
      </c>
    </row>
    <row r="244" spans="2:5">
      <c r="B244">
        <f t="shared" si="22"/>
        <v>1025</v>
      </c>
      <c r="C244">
        <f>$F$36*EXP(-$F$32*(B244-1020))+(1/$F$32)*($F$33+$F$34*((B244-1020)-1/$F$32))</f>
        <v>7.1348741761536141E-10</v>
      </c>
      <c r="D244" s="13">
        <f t="shared" si="20"/>
        <v>17.083333333333332</v>
      </c>
      <c r="E244">
        <f t="shared" si="21"/>
        <v>0.71348741761536139</v>
      </c>
    </row>
    <row r="245" spans="2:5">
      <c r="B245">
        <f t="shared" si="22"/>
        <v>1030</v>
      </c>
      <c r="C245">
        <f t="shared" ref="C245:C279" si="23">$F$36*EXP(-$F$32*(B245-1020))+(1/$F$32)*($F$33+$F$34*((B245-1020)-1/$F$32))</f>
        <v>2.4852224721661783E-9</v>
      </c>
      <c r="D245" s="13">
        <f t="shared" si="20"/>
        <v>17.166666666666668</v>
      </c>
      <c r="E245">
        <f t="shared" si="21"/>
        <v>2.4852224721661784</v>
      </c>
    </row>
    <row r="246" spans="2:5">
      <c r="B246">
        <f t="shared" si="22"/>
        <v>1035</v>
      </c>
      <c r="C246">
        <f t="shared" si="23"/>
        <v>5.4142394256963838E-9</v>
      </c>
      <c r="D246" s="13">
        <f t="shared" si="20"/>
        <v>17.25</v>
      </c>
      <c r="E246">
        <f t="shared" si="21"/>
        <v>5.4142394256963842</v>
      </c>
    </row>
    <row r="247" spans="2:5">
      <c r="B247">
        <f t="shared" si="22"/>
        <v>1040</v>
      </c>
      <c r="C247">
        <f t="shared" si="23"/>
        <v>9.4812520249686701E-9</v>
      </c>
      <c r="D247" s="13">
        <f t="shared" si="20"/>
        <v>17.333333333333332</v>
      </c>
      <c r="E247">
        <f t="shared" si="21"/>
        <v>9.4812520249686703</v>
      </c>
    </row>
    <row r="248" spans="2:5">
      <c r="B248">
        <f t="shared" si="22"/>
        <v>1045</v>
      </c>
      <c r="C248">
        <f t="shared" si="23"/>
        <v>1.4667295424664726E-8</v>
      </c>
      <c r="D248" s="13">
        <f t="shared" si="20"/>
        <v>17.416666666666668</v>
      </c>
      <c r="E248">
        <f t="shared" si="21"/>
        <v>14.667295424664726</v>
      </c>
    </row>
    <row r="249" spans="2:5">
      <c r="B249">
        <f t="shared" si="22"/>
        <v>1050</v>
      </c>
      <c r="C249">
        <f t="shared" si="23"/>
        <v>2.0953720831075409E-8</v>
      </c>
      <c r="D249" s="13">
        <f t="shared" si="20"/>
        <v>17.5</v>
      </c>
      <c r="E249">
        <f t="shared" si="21"/>
        <v>20.953720831075408</v>
      </c>
    </row>
    <row r="250" spans="2:5">
      <c r="B250">
        <f t="shared" si="22"/>
        <v>1055</v>
      </c>
      <c r="C250">
        <f t="shared" si="23"/>
        <v>2.8322190235064806E-8</v>
      </c>
      <c r="D250" s="13">
        <f t="shared" si="20"/>
        <v>17.583333333333332</v>
      </c>
      <c r="E250">
        <f t="shared" si="21"/>
        <v>28.322190235064806</v>
      </c>
    </row>
    <row r="251" spans="2:5">
      <c r="B251">
        <f t="shared" si="22"/>
        <v>1060</v>
      </c>
      <c r="C251">
        <f t="shared" si="23"/>
        <v>3.6754671232800029E-8</v>
      </c>
      <c r="D251" s="13">
        <f t="shared" si="20"/>
        <v>17.666666666666668</v>
      </c>
      <c r="E251">
        <f t="shared" si="21"/>
        <v>36.754671232800028</v>
      </c>
    </row>
    <row r="252" spans="2:5">
      <c r="B252">
        <f t="shared" si="22"/>
        <v>1065</v>
      </c>
      <c r="C252">
        <f>$F$36*EXP(-$F$32*(B252-1020))+(1/$F$32)*($F$33+$F$34*((B252-1020)-1/$F$32))</f>
        <v>4.623343193280299E-8</v>
      </c>
      <c r="D252" s="13">
        <f t="shared" si="20"/>
        <v>17.75</v>
      </c>
      <c r="E252">
        <f t="shared" si="21"/>
        <v>46.233431932802993</v>
      </c>
    </row>
    <row r="253" spans="2:5">
      <c r="B253">
        <f t="shared" si="22"/>
        <v>1070</v>
      </c>
      <c r="C253">
        <f t="shared" si="23"/>
        <v>5.6741035947869797E-8</v>
      </c>
      <c r="D253" s="13">
        <f t="shared" si="20"/>
        <v>17.833333333333332</v>
      </c>
      <c r="E253">
        <f t="shared" si="21"/>
        <v>56.741035947869797</v>
      </c>
    </row>
    <row r="254" spans="2:5">
      <c r="B254">
        <f t="shared" si="22"/>
        <v>1075</v>
      </c>
      <c r="C254">
        <f t="shared" si="23"/>
        <v>6.8260337470455925E-8</v>
      </c>
      <c r="D254" s="13">
        <f t="shared" si="20"/>
        <v>17.916666666666668</v>
      </c>
      <c r="E254">
        <f t="shared" si="21"/>
        <v>68.260337470455923</v>
      </c>
    </row>
    <row r="255" spans="2:5">
      <c r="B255">
        <f t="shared" si="22"/>
        <v>1080</v>
      </c>
      <c r="C255">
        <f t="shared" si="23"/>
        <v>8.0774476430129139E-8</v>
      </c>
      <c r="D255" s="13">
        <f t="shared" si="20"/>
        <v>18</v>
      </c>
      <c r="E255">
        <f t="shared" si="21"/>
        <v>80.774476430129141</v>
      </c>
    </row>
    <row r="256" spans="2:5">
      <c r="B256">
        <f t="shared" si="22"/>
        <v>1085</v>
      </c>
      <c r="C256">
        <f t="shared" si="23"/>
        <v>9.4266873731719677E-8</v>
      </c>
      <c r="D256" s="13">
        <f t="shared" si="20"/>
        <v>18.083333333333332</v>
      </c>
      <c r="E256">
        <f t="shared" si="21"/>
        <v>94.266873731719684</v>
      </c>
    </row>
    <row r="257" spans="2:5">
      <c r="B257">
        <f t="shared" si="22"/>
        <v>1090</v>
      </c>
      <c r="C257">
        <f t="shared" si="23"/>
        <v>1.0872122657283487E-7</v>
      </c>
      <c r="D257" s="13">
        <f t="shared" si="20"/>
        <v>18.166666666666668</v>
      </c>
      <c r="E257">
        <f t="shared" si="21"/>
        <v>108.72122657283487</v>
      </c>
    </row>
    <row r="258" spans="2:5">
      <c r="B258">
        <f t="shared" si="22"/>
        <v>1095</v>
      </c>
      <c r="C258">
        <f t="shared" si="23"/>
        <v>1.2412150383940031E-7</v>
      </c>
      <c r="D258" s="13">
        <f t="shared" si="20"/>
        <v>18.25</v>
      </c>
      <c r="E258">
        <f t="shared" si="21"/>
        <v>124.1215038394003</v>
      </c>
    </row>
    <row r="259" spans="2:5">
      <c r="B259">
        <f t="shared" si="22"/>
        <v>1100</v>
      </c>
      <c r="C259">
        <f t="shared" si="23"/>
        <v>1.4045194157794351E-7</v>
      </c>
      <c r="D259" s="13">
        <f t="shared" si="20"/>
        <v>18.333333333333332</v>
      </c>
      <c r="E259">
        <f t="shared" si="21"/>
        <v>140.4519415779435</v>
      </c>
    </row>
    <row r="260" spans="2:5">
      <c r="B260">
        <f t="shared" si="22"/>
        <v>1105</v>
      </c>
      <c r="C260">
        <f t="shared" si="23"/>
        <v>1.5769703854332446E-7</v>
      </c>
      <c r="D260" s="13">
        <f t="shared" si="20"/>
        <v>18.416666666666668</v>
      </c>
      <c r="E260">
        <f t="shared" si="21"/>
        <v>157.69703854332445</v>
      </c>
    </row>
    <row r="261" spans="2:5">
      <c r="B261">
        <f t="shared" si="22"/>
        <v>1110</v>
      </c>
      <c r="C261">
        <f t="shared" si="23"/>
        <v>1.758415518206658E-7</v>
      </c>
      <c r="D261" s="13">
        <f t="shared" si="20"/>
        <v>18.5</v>
      </c>
      <c r="E261">
        <f t="shared" si="21"/>
        <v>175.84155182066579</v>
      </c>
    </row>
    <row r="262" spans="2:5">
      <c r="B262">
        <f t="shared" si="22"/>
        <v>1115</v>
      </c>
      <c r="C262">
        <f t="shared" si="23"/>
        <v>1.9487049252025032E-7</v>
      </c>
      <c r="D262" s="13">
        <f t="shared" si="20"/>
        <v>18.583333333333332</v>
      </c>
      <c r="E262">
        <f t="shared" si="21"/>
        <v>194.87049252025031</v>
      </c>
    </row>
    <row r="263" spans="2:5">
      <c r="B263">
        <f t="shared" si="22"/>
        <v>1120</v>
      </c>
      <c r="C263">
        <f t="shared" si="23"/>
        <v>2.1476912154415403E-7</v>
      </c>
      <c r="D263" s="13">
        <f t="shared" si="20"/>
        <v>18.666666666666668</v>
      </c>
      <c r="E263">
        <f t="shared" si="21"/>
        <v>214.76912154415402</v>
      </c>
    </row>
    <row r="264" spans="2:5">
      <c r="B264">
        <f t="shared" si="22"/>
        <v>1125</v>
      </c>
      <c r="C264">
        <f t="shared" si="23"/>
        <v>2.3552294542343497E-7</v>
      </c>
      <c r="D264" s="13">
        <f t="shared" si="20"/>
        <v>18.75</v>
      </c>
      <c r="E264">
        <f t="shared" si="21"/>
        <v>235.52294542343498</v>
      </c>
    </row>
    <row r="265" spans="2:5">
      <c r="B265">
        <f t="shared" si="22"/>
        <v>1130</v>
      </c>
      <c r="C265">
        <f t="shared" si="23"/>
        <v>2.5711771222469659E-7</v>
      </c>
      <c r="D265" s="13">
        <f t="shared" si="20"/>
        <v>18.833333333333332</v>
      </c>
      <c r="E265">
        <f t="shared" si="21"/>
        <v>257.11771222469656</v>
      </c>
    </row>
    <row r="266" spans="2:5">
      <c r="B266">
        <f t="shared" si="22"/>
        <v>1135</v>
      </c>
      <c r="C266">
        <f t="shared" si="23"/>
        <v>2.7953940752486137E-7</v>
      </c>
      <c r="D266" s="13">
        <f t="shared" si="20"/>
        <v>18.916666666666668</v>
      </c>
      <c r="E266">
        <f t="shared" si="21"/>
        <v>279.53940752486136</v>
      </c>
    </row>
    <row r="267" spans="2:5">
      <c r="B267">
        <f t="shared" si="22"/>
        <v>1140</v>
      </c>
      <c r="C267">
        <f t="shared" si="23"/>
        <v>3.0277425045303628E-7</v>
      </c>
      <c r="D267" s="13">
        <f t="shared" si="20"/>
        <v>19</v>
      </c>
      <c r="E267">
        <f t="shared" si="21"/>
        <v>302.7742504530363</v>
      </c>
    </row>
    <row r="268" spans="2:5">
      <c r="B268">
        <f t="shared" si="22"/>
        <v>1145</v>
      </c>
      <c r="C268">
        <f t="shared" si="23"/>
        <v>3.2680868979833158E-7</v>
      </c>
      <c r="D268" s="13">
        <f t="shared" si="20"/>
        <v>19.083333333333332</v>
      </c>
      <c r="E268">
        <f t="shared" si="21"/>
        <v>326.80868979833156</v>
      </c>
    </row>
    <row r="269" spans="2:5">
      <c r="B269">
        <f t="shared" si="22"/>
        <v>1150</v>
      </c>
      <c r="C269">
        <f t="shared" si="23"/>
        <v>3.5162940018254584E-7</v>
      </c>
      <c r="D269" s="13">
        <f t="shared" si="20"/>
        <v>19.166666666666668</v>
      </c>
      <c r="E269">
        <f t="shared" si="21"/>
        <v>351.62940018254585</v>
      </c>
    </row>
    <row r="270" spans="2:5">
      <c r="B270">
        <f t="shared" si="22"/>
        <v>1155</v>
      </c>
      <c r="C270">
        <f t="shared" si="23"/>
        <v>3.7722327829664144E-7</v>
      </c>
      <c r="D270" s="13">
        <f t="shared" si="20"/>
        <v>19.25</v>
      </c>
      <c r="E270">
        <f t="shared" si="21"/>
        <v>377.22327829664141</v>
      </c>
    </row>
    <row r="271" spans="2:5">
      <c r="B271">
        <f t="shared" si="22"/>
        <v>1160</v>
      </c>
      <c r="C271">
        <f t="shared" si="23"/>
        <v>4.0357743919992629E-7</v>
      </c>
      <c r="D271" s="13">
        <f t="shared" si="20"/>
        <v>19.333333333333332</v>
      </c>
      <c r="E271">
        <f t="shared" si="21"/>
        <v>403.57743919992629</v>
      </c>
    </row>
    <row r="272" spans="2:5">
      <c r="B272">
        <f t="shared" si="22"/>
        <v>1165</v>
      </c>
      <c r="C272">
        <f t="shared" si="23"/>
        <v>4.3067921268091702E-7</v>
      </c>
      <c r="D272" s="13">
        <f t="shared" si="20"/>
        <v>19.416666666666668</v>
      </c>
      <c r="E272">
        <f t="shared" si="21"/>
        <v>430.67921268091703</v>
      </c>
    </row>
    <row r="273" spans="2:5">
      <c r="B273">
        <f t="shared" si="22"/>
        <v>1170</v>
      </c>
      <c r="C273">
        <f t="shared" si="23"/>
        <v>4.5851613967885596E-7</v>
      </c>
      <c r="D273" s="13">
        <f t="shared" si="20"/>
        <v>19.5</v>
      </c>
      <c r="E273">
        <f t="shared" si="21"/>
        <v>458.51613967885595</v>
      </c>
    </row>
    <row r="274" spans="2:5">
      <c r="B274">
        <f t="shared" si="22"/>
        <v>1175</v>
      </c>
      <c r="C274">
        <f t="shared" si="23"/>
        <v>4.8707596876484749E-7</v>
      </c>
      <c r="D274" s="13">
        <f t="shared" si="20"/>
        <v>19.583333333333332</v>
      </c>
      <c r="E274">
        <f t="shared" si="21"/>
        <v>487.07596876484746</v>
      </c>
    </row>
    <row r="275" spans="2:5">
      <c r="B275">
        <f t="shared" si="22"/>
        <v>1180</v>
      </c>
      <c r="C275">
        <f t="shared" si="23"/>
        <v>5.1634665268165428E-7</v>
      </c>
      <c r="D275" s="13">
        <f t="shared" si="20"/>
        <v>19.666666666666668</v>
      </c>
      <c r="E275">
        <f t="shared" si="21"/>
        <v>516.34665268165429</v>
      </c>
    </row>
    <row r="276" spans="2:5">
      <c r="B276">
        <f t="shared" si="22"/>
        <v>1185</v>
      </c>
      <c r="C276">
        <f t="shared" si="23"/>
        <v>5.4631634494114335E-7</v>
      </c>
      <c r="D276" s="13">
        <f t="shared" si="20"/>
        <v>19.75</v>
      </c>
      <c r="E276">
        <f t="shared" si="21"/>
        <v>546.31634494114337</v>
      </c>
    </row>
    <row r="277" spans="2:5">
      <c r="B277">
        <f t="shared" si="22"/>
        <v>1190</v>
      </c>
      <c r="C277">
        <f t="shared" si="23"/>
        <v>5.7697339647844804E-7</v>
      </c>
      <c r="D277" s="13">
        <f t="shared" si="20"/>
        <v>19.833333333333332</v>
      </c>
      <c r="E277">
        <f t="shared" si="21"/>
        <v>576.97339647844808</v>
      </c>
    </row>
    <row r="278" spans="2:5">
      <c r="B278">
        <f t="shared" si="22"/>
        <v>1195</v>
      </c>
      <c r="C278">
        <f t="shared" si="23"/>
        <v>6.0830635236188098E-7</v>
      </c>
      <c r="D278" s="13">
        <f t="shared" si="20"/>
        <v>19.916666666666668</v>
      </c>
      <c r="E278">
        <f t="shared" si="21"/>
        <v>608.30635236188095</v>
      </c>
    </row>
    <row r="279" spans="2:5">
      <c r="B279" s="16">
        <f t="shared" si="22"/>
        <v>1200</v>
      </c>
      <c r="C279">
        <f t="shared" si="23"/>
        <v>6.4030394855767862E-7</v>
      </c>
      <c r="D279" s="13">
        <f t="shared" si="20"/>
        <v>20</v>
      </c>
      <c r="E279">
        <f t="shared" si="21"/>
        <v>640.30394855767861</v>
      </c>
    </row>
    <row r="280" spans="2:5">
      <c r="B280">
        <f t="shared" si="22"/>
        <v>1205</v>
      </c>
      <c r="C280">
        <f>$G$36*EXP(-$G$32*(B280-1200))+(1/$G$32)*($G$33+$G$34*((B280-1200)-1/$G$32))</f>
        <v>6.7236004262875977E-7</v>
      </c>
      <c r="D280" s="13">
        <f t="shared" si="20"/>
        <v>20.083333333333332</v>
      </c>
      <c r="E280">
        <f t="shared" si="21"/>
        <v>672.36004262875974</v>
      </c>
    </row>
    <row r="281" spans="2:5">
      <c r="B281">
        <f t="shared" si="22"/>
        <v>1210</v>
      </c>
      <c r="C281">
        <f t="shared" ref="C281:C315" si="24">$G$36*EXP(-$G$32*(B281-1200))+(1/$G$32)*($G$33+$G$34*((B281-1200)-1/$G$32))</f>
        <v>7.0388191772643588E-7</v>
      </c>
      <c r="D281" s="13">
        <f t="shared" si="20"/>
        <v>20.166666666666668</v>
      </c>
      <c r="E281">
        <f t="shared" si="21"/>
        <v>703.88191772643586</v>
      </c>
    </row>
    <row r="282" spans="2:5">
      <c r="B282">
        <f t="shared" si="22"/>
        <v>1215</v>
      </c>
      <c r="C282">
        <f t="shared" si="24"/>
        <v>7.3487847667932085E-7</v>
      </c>
      <c r="D282" s="13">
        <f t="shared" si="20"/>
        <v>20.25</v>
      </c>
      <c r="E282">
        <f t="shared" si="21"/>
        <v>734.8784766793209</v>
      </c>
    </row>
    <row r="283" spans="2:5">
      <c r="B283">
        <f t="shared" si="22"/>
        <v>1220</v>
      </c>
      <c r="C283">
        <f t="shared" si="24"/>
        <v>7.653584739492327E-7</v>
      </c>
      <c r="D283" s="13">
        <f t="shared" si="20"/>
        <v>20.333333333333332</v>
      </c>
      <c r="E283">
        <f t="shared" si="21"/>
        <v>765.35847394923269</v>
      </c>
    </row>
    <row r="284" spans="2:5">
      <c r="B284">
        <f t="shared" si="22"/>
        <v>1225</v>
      </c>
      <c r="C284">
        <f t="shared" si="24"/>
        <v>7.9533051810374607E-7</v>
      </c>
      <c r="D284" s="13">
        <f t="shared" si="20"/>
        <v>20.416666666666668</v>
      </c>
      <c r="E284">
        <f t="shared" si="21"/>
        <v>795.33051810374604</v>
      </c>
    </row>
    <row r="285" spans="2:5">
      <c r="B285">
        <f t="shared" si="22"/>
        <v>1230</v>
      </c>
      <c r="C285">
        <f t="shared" si="24"/>
        <v>8.2480307424753803E-7</v>
      </c>
      <c r="D285" s="13">
        <f t="shared" si="20"/>
        <v>20.5</v>
      </c>
      <c r="E285">
        <f t="shared" si="21"/>
        <v>824.80307424753801</v>
      </c>
    </row>
    <row r="286" spans="2:5">
      <c r="B286">
        <f t="shared" si="22"/>
        <v>1235</v>
      </c>
      <c r="C286">
        <f t="shared" si="24"/>
        <v>8.5378446641321545E-7</v>
      </c>
      <c r="D286" s="13">
        <f t="shared" si="20"/>
        <v>20.583333333333332</v>
      </c>
      <c r="E286">
        <f t="shared" si="21"/>
        <v>853.78446641321545</v>
      </c>
    </row>
    <row r="287" spans="2:5">
      <c r="B287">
        <f t="shared" si="22"/>
        <v>1240</v>
      </c>
      <c r="C287">
        <f t="shared" si="24"/>
        <v>8.8228287991230091E-7</v>
      </c>
      <c r="D287" s="13">
        <f t="shared" si="20"/>
        <v>20.666666666666668</v>
      </c>
      <c r="E287">
        <f t="shared" si="21"/>
        <v>882.28287991230093</v>
      </c>
    </row>
    <row r="288" spans="2:5">
      <c r="B288">
        <f t="shared" si="22"/>
        <v>1245</v>
      </c>
      <c r="C288">
        <f t="shared" si="24"/>
        <v>9.1030636364703671E-7</v>
      </c>
      <c r="D288" s="13">
        <f t="shared" si="20"/>
        <v>20.75</v>
      </c>
      <c r="E288">
        <f t="shared" si="21"/>
        <v>910.30636364703673</v>
      </c>
    </row>
    <row r="289" spans="2:5">
      <c r="B289">
        <f t="shared" si="22"/>
        <v>1250</v>
      </c>
      <c r="C289">
        <f t="shared" si="24"/>
        <v>9.3786283238366316E-7</v>
      </c>
      <c r="D289" s="13">
        <f t="shared" si="20"/>
        <v>20.833333333333332</v>
      </c>
      <c r="E289">
        <f t="shared" si="21"/>
        <v>937.8628323836632</v>
      </c>
    </row>
    <row r="290" spans="2:5">
      <c r="B290">
        <f t="shared" si="22"/>
        <v>1255</v>
      </c>
      <c r="C290">
        <f t="shared" si="24"/>
        <v>9.6496006898781264E-7</v>
      </c>
      <c r="D290" s="13">
        <f t="shared" si="20"/>
        <v>20.916666666666668</v>
      </c>
      <c r="E290">
        <f t="shared" si="21"/>
        <v>964.96006898781263</v>
      </c>
    </row>
    <row r="291" spans="2:5">
      <c r="B291">
        <f t="shared" si="22"/>
        <v>1260</v>
      </c>
      <c r="C291">
        <f t="shared" si="24"/>
        <v>9.916057266226503E-7</v>
      </c>
      <c r="D291" s="13">
        <f t="shared" si="20"/>
        <v>21</v>
      </c>
      <c r="E291">
        <f t="shared" si="21"/>
        <v>991.60572662265031</v>
      </c>
    </row>
    <row r="292" spans="2:5">
      <c r="B292">
        <f t="shared" si="22"/>
        <v>1265</v>
      </c>
      <c r="C292">
        <f t="shared" si="24"/>
        <v>1.0178073309103827E-6</v>
      </c>
      <c r="D292" s="13">
        <f t="shared" si="20"/>
        <v>21.083333333333332</v>
      </c>
      <c r="E292">
        <f t="shared" si="21"/>
        <v>1017.8073309103827</v>
      </c>
    </row>
    <row r="293" spans="2:5">
      <c r="B293">
        <f t="shared" si="22"/>
        <v>1270</v>
      </c>
      <c r="C293">
        <f t="shared" si="24"/>
        <v>1.0435722820577442E-6</v>
      </c>
      <c r="D293" s="13">
        <f t="shared" si="20"/>
        <v>21.166666666666668</v>
      </c>
      <c r="E293">
        <f t="shared" si="21"/>
        <v>1043.5722820577441</v>
      </c>
    </row>
    <row r="294" spans="2:5">
      <c r="B294">
        <f t="shared" si="22"/>
        <v>1275</v>
      </c>
      <c r="C294">
        <f t="shared" si="24"/>
        <v>1.0689078569460631E-6</v>
      </c>
      <c r="D294" s="13">
        <f t="shared" si="20"/>
        <v>21.25</v>
      </c>
      <c r="E294">
        <f t="shared" si="21"/>
        <v>1068.907856946063</v>
      </c>
    </row>
    <row r="295" spans="2:5">
      <c r="B295">
        <f t="shared" si="22"/>
        <v>1280</v>
      </c>
      <c r="C295">
        <f t="shared" si="24"/>
        <v>1.0938212111864936E-6</v>
      </c>
      <c r="D295" s="13">
        <f t="shared" si="20"/>
        <v>21.333333333333332</v>
      </c>
      <c r="E295">
        <f t="shared" si="21"/>
        <v>1093.8212111864937</v>
      </c>
    </row>
    <row r="296" spans="2:5">
      <c r="B296">
        <f t="shared" si="22"/>
        <v>1285</v>
      </c>
      <c r="C296">
        <f t="shared" si="24"/>
        <v>1.1183193811410003E-6</v>
      </c>
      <c r="D296" s="13">
        <f t="shared" ref="D296:D359" si="25">B296/60</f>
        <v>21.416666666666668</v>
      </c>
      <c r="E296">
        <f t="shared" ref="E296:E359" si="26">C296*10^9</f>
        <v>1118.3193811410003</v>
      </c>
    </row>
    <row r="297" spans="2:5">
      <c r="B297">
        <f t="shared" si="22"/>
        <v>1290</v>
      </c>
      <c r="C297">
        <f t="shared" si="24"/>
        <v>1.1424092859096621E-6</v>
      </c>
      <c r="D297" s="13">
        <f t="shared" si="25"/>
        <v>21.5</v>
      </c>
      <c r="E297">
        <f t="shared" si="26"/>
        <v>1142.409285909662</v>
      </c>
    </row>
    <row r="298" spans="2:5">
      <c r="B298">
        <f t="shared" si="22"/>
        <v>1295</v>
      </c>
      <c r="C298">
        <f t="shared" si="24"/>
        <v>1.1660977292848556E-6</v>
      </c>
      <c r="D298" s="13">
        <f t="shared" si="25"/>
        <v>21.583333333333332</v>
      </c>
      <c r="E298">
        <f t="shared" si="26"/>
        <v>1166.0977292848556</v>
      </c>
    </row>
    <row r="299" spans="2:5">
      <c r="B299">
        <f t="shared" ref="B299:B362" si="27">B298+$J$31/372</f>
        <v>1300</v>
      </c>
      <c r="C299">
        <f t="shared" si="24"/>
        <v>1.1893914016728724E-6</v>
      </c>
      <c r="D299" s="13">
        <f t="shared" si="25"/>
        <v>21.666666666666668</v>
      </c>
      <c r="E299">
        <f t="shared" si="26"/>
        <v>1189.3914016728725</v>
      </c>
    </row>
    <row r="300" spans="2:5">
      <c r="B300">
        <f t="shared" si="27"/>
        <v>1305</v>
      </c>
      <c r="C300">
        <f t="shared" si="24"/>
        <v>1.212296881983515E-6</v>
      </c>
      <c r="D300" s="13">
        <f t="shared" si="25"/>
        <v>21.75</v>
      </c>
      <c r="E300">
        <f t="shared" si="26"/>
        <v>1212.296881983515</v>
      </c>
    </row>
    <row r="301" spans="2:5">
      <c r="B301">
        <f t="shared" si="27"/>
        <v>1310</v>
      </c>
      <c r="C301">
        <f t="shared" si="24"/>
        <v>1.2348206394881985E-6</v>
      </c>
      <c r="D301" s="13">
        <f t="shared" si="25"/>
        <v>21.833333333333332</v>
      </c>
      <c r="E301">
        <f t="shared" si="26"/>
        <v>1234.8206394881986</v>
      </c>
    </row>
    <row r="302" spans="2:5">
      <c r="B302">
        <f t="shared" si="27"/>
        <v>1315</v>
      </c>
      <c r="C302">
        <f t="shared" si="24"/>
        <v>1.2569690356470896E-6</v>
      </c>
      <c r="D302" s="13">
        <f t="shared" si="25"/>
        <v>21.916666666666668</v>
      </c>
      <c r="E302">
        <f t="shared" si="26"/>
        <v>1256.9690356470896</v>
      </c>
    </row>
    <row r="303" spans="2:5">
      <c r="B303">
        <f t="shared" si="27"/>
        <v>1320</v>
      </c>
      <c r="C303">
        <f t="shared" si="24"/>
        <v>1.2787483259057942E-6</v>
      </c>
      <c r="D303" s="13">
        <f t="shared" si="25"/>
        <v>22</v>
      </c>
      <c r="E303">
        <f t="shared" si="26"/>
        <v>1278.7483259057942</v>
      </c>
    </row>
    <row r="304" spans="2:5">
      <c r="B304">
        <f t="shared" si="27"/>
        <v>1325</v>
      </c>
      <c r="C304">
        <f t="shared" si="24"/>
        <v>1.3001646614621044E-6</v>
      </c>
      <c r="D304" s="13">
        <f t="shared" si="25"/>
        <v>22.083333333333332</v>
      </c>
      <c r="E304">
        <f t="shared" si="26"/>
        <v>1300.1646614621045</v>
      </c>
    </row>
    <row r="305" spans="2:5">
      <c r="B305">
        <f t="shared" si="27"/>
        <v>1330</v>
      </c>
      <c r="C305">
        <f t="shared" si="24"/>
        <v>1.3212240910033021E-6</v>
      </c>
      <c r="D305" s="13">
        <f t="shared" si="25"/>
        <v>22.166666666666668</v>
      </c>
      <c r="E305">
        <f t="shared" si="26"/>
        <v>1321.2240910033022</v>
      </c>
    </row>
    <row r="306" spans="2:5">
      <c r="B306">
        <f t="shared" si="27"/>
        <v>1335</v>
      </c>
      <c r="C306">
        <f t="shared" si="24"/>
        <v>1.3419325624145091E-6</v>
      </c>
      <c r="D306" s="13">
        <f t="shared" si="25"/>
        <v>22.25</v>
      </c>
      <c r="E306">
        <f t="shared" si="26"/>
        <v>1341.932562414509</v>
      </c>
    </row>
    <row r="307" spans="2:5">
      <c r="B307">
        <f t="shared" si="27"/>
        <v>1340</v>
      </c>
      <c r="C307">
        <f t="shared" si="24"/>
        <v>1.3622959244585687E-6</v>
      </c>
      <c r="D307" s="13">
        <f t="shared" si="25"/>
        <v>22.333333333333332</v>
      </c>
      <c r="E307">
        <f t="shared" si="26"/>
        <v>1362.2959244585686</v>
      </c>
    </row>
    <row r="308" spans="2:5">
      <c r="B308">
        <f t="shared" si="27"/>
        <v>1345</v>
      </c>
      <c r="C308">
        <f t="shared" si="24"/>
        <v>1.3823199284279318E-6</v>
      </c>
      <c r="D308" s="13">
        <f t="shared" si="25"/>
        <v>22.416666666666668</v>
      </c>
      <c r="E308">
        <f t="shared" si="26"/>
        <v>1382.3199284279317</v>
      </c>
    </row>
    <row r="309" spans="2:5">
      <c r="B309">
        <f t="shared" si="27"/>
        <v>1350</v>
      </c>
      <c r="C309">
        <f t="shared" si="24"/>
        <v>1.402010229769013E-6</v>
      </c>
      <c r="D309" s="13">
        <f t="shared" si="25"/>
        <v>22.5</v>
      </c>
      <c r="E309">
        <f t="shared" si="26"/>
        <v>1402.010229769013</v>
      </c>
    </row>
    <row r="310" spans="2:5">
      <c r="B310">
        <f t="shared" si="27"/>
        <v>1355</v>
      </c>
      <c r="C310">
        <f t="shared" si="24"/>
        <v>1.4213723896794779E-6</v>
      </c>
      <c r="D310" s="13">
        <f t="shared" si="25"/>
        <v>22.583333333333332</v>
      </c>
      <c r="E310">
        <f t="shared" si="26"/>
        <v>1421.3723896794779</v>
      </c>
    </row>
    <row r="311" spans="2:5">
      <c r="B311">
        <f t="shared" si="27"/>
        <v>1360</v>
      </c>
      <c r="C311">
        <f t="shared" si="24"/>
        <v>1.4404118766789093E-6</v>
      </c>
      <c r="D311" s="13">
        <f t="shared" si="25"/>
        <v>22.666666666666668</v>
      </c>
      <c r="E311">
        <f t="shared" si="26"/>
        <v>1440.4118766789093</v>
      </c>
    </row>
    <row r="312" spans="2:5">
      <c r="B312">
        <f t="shared" si="27"/>
        <v>1365</v>
      </c>
      <c r="C312">
        <f t="shared" si="24"/>
        <v>1.4591340681533014E-6</v>
      </c>
      <c r="D312" s="13">
        <f t="shared" si="25"/>
        <v>22.75</v>
      </c>
      <c r="E312">
        <f t="shared" si="26"/>
        <v>1459.1340681533013</v>
      </c>
    </row>
    <row r="313" spans="2:5">
      <c r="B313">
        <f t="shared" si="27"/>
        <v>1370</v>
      </c>
      <c r="C313">
        <f t="shared" si="24"/>
        <v>1.4775442518738118E-6</v>
      </c>
      <c r="D313" s="13">
        <f t="shared" si="25"/>
        <v>22.833333333333332</v>
      </c>
      <c r="E313">
        <f t="shared" si="26"/>
        <v>1477.5442518738118</v>
      </c>
    </row>
    <row r="314" spans="2:5">
      <c r="B314">
        <f t="shared" si="27"/>
        <v>1375</v>
      </c>
      <c r="C314">
        <f t="shared" si="24"/>
        <v>1.4956476274902044E-6</v>
      </c>
      <c r="D314" s="13">
        <f t="shared" si="25"/>
        <v>22.916666666666668</v>
      </c>
      <c r="E314">
        <f t="shared" si="26"/>
        <v>1495.6476274902045</v>
      </c>
    </row>
    <row r="315" spans="2:5">
      <c r="B315" s="16">
        <f t="shared" si="27"/>
        <v>1380</v>
      </c>
      <c r="C315">
        <f t="shared" si="24"/>
        <v>1.5134493079994047E-6</v>
      </c>
      <c r="D315" s="13">
        <f t="shared" si="25"/>
        <v>23</v>
      </c>
      <c r="E315">
        <f t="shared" si="26"/>
        <v>1513.4493079994047</v>
      </c>
    </row>
    <row r="316" spans="2:5">
      <c r="B316">
        <f t="shared" si="27"/>
        <v>1385</v>
      </c>
      <c r="C316">
        <f>$H$36*EXP(-$H$32*(B316-1380))+(1/$H$32)*($H$33+$H$34*((B316-1380)-1/$H$32))</f>
        <v>1.5303592550696717E-6</v>
      </c>
      <c r="D316" s="13">
        <f t="shared" si="25"/>
        <v>23.083333333333332</v>
      </c>
      <c r="E316">
        <f t="shared" si="26"/>
        <v>1530.3592550696717</v>
      </c>
    </row>
    <row r="317" spans="2:5">
      <c r="B317">
        <f t="shared" si="27"/>
        <v>1390</v>
      </c>
      <c r="C317">
        <f t="shared" ref="C317:C351" si="28">$H$36*EXP(-$H$32*(B317-1380))+(1/$H$32)*($H$33+$H$34*((B317-1380)-1/$H$32))</f>
        <v>1.5458005875806523E-6</v>
      </c>
      <c r="D317" s="13">
        <f t="shared" si="25"/>
        <v>23.166666666666668</v>
      </c>
      <c r="E317">
        <f t="shared" si="26"/>
        <v>1545.8005875806523</v>
      </c>
    </row>
    <row r="318" spans="2:5">
      <c r="B318">
        <f t="shared" si="27"/>
        <v>1395</v>
      </c>
      <c r="C318">
        <f t="shared" si="28"/>
        <v>1.5597977801848267E-6</v>
      </c>
      <c r="D318" s="13">
        <f t="shared" si="25"/>
        <v>23.25</v>
      </c>
      <c r="E318">
        <f t="shared" si="26"/>
        <v>1559.7977801848267</v>
      </c>
    </row>
    <row r="319" spans="2:5">
      <c r="B319">
        <f t="shared" si="27"/>
        <v>1400</v>
      </c>
      <c r="C319">
        <f t="shared" si="28"/>
        <v>1.5723748996614075E-6</v>
      </c>
      <c r="D319" s="13">
        <f t="shared" si="25"/>
        <v>23.333333333333332</v>
      </c>
      <c r="E319">
        <f t="shared" si="26"/>
        <v>1572.3748996614074</v>
      </c>
    </row>
    <row r="320" spans="2:5">
      <c r="B320">
        <f t="shared" si="27"/>
        <v>1405</v>
      </c>
      <c r="C320">
        <f t="shared" si="28"/>
        <v>1.5835556117136045E-6</v>
      </c>
      <c r="D320" s="13">
        <f t="shared" si="25"/>
        <v>23.416666666666668</v>
      </c>
      <c r="E320">
        <f t="shared" si="26"/>
        <v>1583.5556117136045</v>
      </c>
    </row>
    <row r="321" spans="2:5">
      <c r="B321">
        <f t="shared" si="27"/>
        <v>1410</v>
      </c>
      <c r="C321">
        <f t="shared" si="28"/>
        <v>1.5933631876526112E-6</v>
      </c>
      <c r="D321" s="13">
        <f t="shared" si="25"/>
        <v>23.5</v>
      </c>
      <c r="E321">
        <f t="shared" si="26"/>
        <v>1593.3631876526113</v>
      </c>
    </row>
    <row r="322" spans="2:5">
      <c r="B322">
        <f t="shared" si="27"/>
        <v>1415</v>
      </c>
      <c r="C322">
        <f t="shared" si="28"/>
        <v>1.6018205109701912E-6</v>
      </c>
      <c r="D322" s="13">
        <f t="shared" si="25"/>
        <v>23.583333333333332</v>
      </c>
      <c r="E322">
        <f t="shared" si="26"/>
        <v>1601.8205109701912</v>
      </c>
    </row>
    <row r="323" spans="2:5">
      <c r="B323">
        <f t="shared" si="27"/>
        <v>1420</v>
      </c>
      <c r="C323">
        <f t="shared" si="28"/>
        <v>1.6089500838017468E-6</v>
      </c>
      <c r="D323" s="13">
        <f t="shared" si="25"/>
        <v>23.666666666666668</v>
      </c>
      <c r="E323">
        <f t="shared" si="26"/>
        <v>1608.9500838017468</v>
      </c>
    </row>
    <row r="324" spans="2:5">
      <c r="B324">
        <f t="shared" si="27"/>
        <v>1425</v>
      </c>
      <c r="C324">
        <f t="shared" si="28"/>
        <v>1.6147740332816718E-6</v>
      </c>
      <c r="D324" s="13">
        <f t="shared" si="25"/>
        <v>23.75</v>
      </c>
      <c r="E324">
        <f t="shared" si="26"/>
        <v>1614.7740332816718</v>
      </c>
    </row>
    <row r="325" spans="2:5">
      <c r="B325">
        <f t="shared" si="27"/>
        <v>1430</v>
      </c>
      <c r="C325">
        <f t="shared" si="28"/>
        <v>1.6193141177927883E-6</v>
      </c>
      <c r="D325" s="13">
        <f t="shared" si="25"/>
        <v>23.833333333333332</v>
      </c>
      <c r="E325">
        <f t="shared" si="26"/>
        <v>1619.3141177927882</v>
      </c>
    </row>
    <row r="326" spans="2:5">
      <c r="B326">
        <f t="shared" si="27"/>
        <v>1435</v>
      </c>
      <c r="C326">
        <f t="shared" si="28"/>
        <v>1.6225917331116388E-6</v>
      </c>
      <c r="D326" s="13">
        <f t="shared" si="25"/>
        <v>23.916666666666668</v>
      </c>
      <c r="E326">
        <f t="shared" si="26"/>
        <v>1622.5917331116389</v>
      </c>
    </row>
    <row r="327" spans="2:5">
      <c r="B327">
        <f t="shared" si="27"/>
        <v>1440</v>
      </c>
      <c r="C327">
        <f t="shared" si="28"/>
        <v>1.6246279184513698E-6</v>
      </c>
      <c r="D327" s="13">
        <f t="shared" si="25"/>
        <v>24</v>
      </c>
      <c r="E327">
        <f t="shared" si="26"/>
        <v>1624.6279184513699</v>
      </c>
    </row>
    <row r="328" spans="2:5">
      <c r="B328">
        <f t="shared" si="27"/>
        <v>1445</v>
      </c>
      <c r="C328">
        <f t="shared" si="28"/>
        <v>1.6254433624039111E-6</v>
      </c>
      <c r="D328" s="13">
        <f t="shared" si="25"/>
        <v>24.083333333333332</v>
      </c>
      <c r="E328">
        <f t="shared" si="26"/>
        <v>1625.4433624039111</v>
      </c>
    </row>
    <row r="329" spans="2:5">
      <c r="B329">
        <f t="shared" si="27"/>
        <v>1450</v>
      </c>
      <c r="C329">
        <f t="shared" si="28"/>
        <v>1.6250584087831131E-6</v>
      </c>
      <c r="D329" s="13">
        <f t="shared" si="25"/>
        <v>24.166666666666668</v>
      </c>
      <c r="E329">
        <f t="shared" si="26"/>
        <v>1625.058408783113</v>
      </c>
    </row>
    <row r="330" spans="2:5">
      <c r="B330">
        <f t="shared" si="27"/>
        <v>1455</v>
      </c>
      <c r="C330">
        <f t="shared" si="28"/>
        <v>1.6234930623705314E-6</v>
      </c>
      <c r="D330" s="13">
        <f t="shared" si="25"/>
        <v>24.25</v>
      </c>
      <c r="E330">
        <f t="shared" si="26"/>
        <v>1623.4930623705313</v>
      </c>
    </row>
    <row r="331" spans="2:5">
      <c r="B331">
        <f t="shared" si="27"/>
        <v>1460</v>
      </c>
      <c r="C331">
        <f t="shared" si="28"/>
        <v>1.6207669945654319E-6</v>
      </c>
      <c r="D331" s="13">
        <f t="shared" si="25"/>
        <v>24.333333333333332</v>
      </c>
      <c r="E331">
        <f t="shared" si="26"/>
        <v>1620.7669945654318</v>
      </c>
    </row>
    <row r="332" spans="2:5">
      <c r="B332">
        <f t="shared" si="27"/>
        <v>1465</v>
      </c>
      <c r="C332">
        <f t="shared" si="28"/>
        <v>1.6168995489406574E-6</v>
      </c>
      <c r="D332" s="13">
        <f t="shared" si="25"/>
        <v>24.416666666666668</v>
      </c>
      <c r="E332">
        <f t="shared" si="26"/>
        <v>1616.8995489406575</v>
      </c>
    </row>
    <row r="333" spans="2:5">
      <c r="B333">
        <f t="shared" si="27"/>
        <v>1470</v>
      </c>
      <c r="C333">
        <f t="shared" si="28"/>
        <v>1.6119097467058963E-6</v>
      </c>
      <c r="D333" s="13">
        <f t="shared" si="25"/>
        <v>24.5</v>
      </c>
      <c r="E333">
        <f t="shared" si="26"/>
        <v>1611.9097467058962</v>
      </c>
    </row>
    <row r="334" spans="2:5">
      <c r="B334">
        <f t="shared" si="27"/>
        <v>1475</v>
      </c>
      <c r="C334">
        <f t="shared" si="28"/>
        <v>1.6058162920799042E-6</v>
      </c>
      <c r="D334" s="13">
        <f t="shared" si="25"/>
        <v>24.583333333333332</v>
      </c>
      <c r="E334">
        <f t="shared" si="26"/>
        <v>1605.8162920799041</v>
      </c>
    </row>
    <row r="335" spans="2:5">
      <c r="B335">
        <f t="shared" si="27"/>
        <v>1480</v>
      </c>
      <c r="C335">
        <f t="shared" si="28"/>
        <v>1.5986375775732012E-6</v>
      </c>
      <c r="D335" s="13">
        <f t="shared" si="25"/>
        <v>24.666666666666668</v>
      </c>
      <c r="E335">
        <f t="shared" si="26"/>
        <v>1598.6375775732013</v>
      </c>
    </row>
    <row r="336" spans="2:5">
      <c r="B336">
        <f t="shared" si="27"/>
        <v>1485</v>
      </c>
      <c r="C336">
        <f t="shared" si="28"/>
        <v>1.5903916891827299E-6</v>
      </c>
      <c r="D336" s="13">
        <f t="shared" si="25"/>
        <v>24.75</v>
      </c>
      <c r="E336">
        <f t="shared" si="26"/>
        <v>1590.3916891827298</v>
      </c>
    </row>
    <row r="337" spans="2:5">
      <c r="B337">
        <f t="shared" si="27"/>
        <v>1490</v>
      </c>
      <c r="C337">
        <f t="shared" si="28"/>
        <v>1.5810964114999445E-6</v>
      </c>
      <c r="D337" s="13">
        <f t="shared" si="25"/>
        <v>24.833333333333332</v>
      </c>
      <c r="E337">
        <f t="shared" si="26"/>
        <v>1581.0964114999445</v>
      </c>
    </row>
    <row r="338" spans="2:5">
      <c r="B338">
        <f t="shared" si="27"/>
        <v>1495</v>
      </c>
      <c r="C338">
        <f t="shared" si="28"/>
        <v>1.5707692327337686E-6</v>
      </c>
      <c r="D338" s="13">
        <f t="shared" si="25"/>
        <v>24.916666666666668</v>
      </c>
      <c r="E338">
        <f t="shared" si="26"/>
        <v>1570.7692327337686</v>
      </c>
    </row>
    <row r="339" spans="2:5">
      <c r="B339">
        <f t="shared" si="27"/>
        <v>1500</v>
      </c>
      <c r="C339">
        <f t="shared" si="28"/>
        <v>1.5594273496498541E-6</v>
      </c>
      <c r="D339" s="13">
        <f t="shared" si="25"/>
        <v>25</v>
      </c>
      <c r="E339">
        <f t="shared" si="26"/>
        <v>1559.427349649854</v>
      </c>
    </row>
    <row r="340" spans="2:5">
      <c r="B340">
        <f t="shared" si="27"/>
        <v>1505</v>
      </c>
      <c r="C340">
        <f t="shared" si="28"/>
        <v>1.5470876724275159E-6</v>
      </c>
      <c r="D340" s="13">
        <f t="shared" si="25"/>
        <v>25.083333333333332</v>
      </c>
      <c r="E340">
        <f t="shared" si="26"/>
        <v>1547.0876724275158</v>
      </c>
    </row>
    <row r="341" spans="2:5">
      <c r="B341">
        <f t="shared" si="27"/>
        <v>1510</v>
      </c>
      <c r="C341">
        <f t="shared" si="28"/>
        <v>1.5337668294357382E-6</v>
      </c>
      <c r="D341" s="13">
        <f t="shared" si="25"/>
        <v>25.166666666666668</v>
      </c>
      <c r="E341">
        <f t="shared" si="26"/>
        <v>1533.7668294357381</v>
      </c>
    </row>
    <row r="342" spans="2:5">
      <c r="B342">
        <f t="shared" si="27"/>
        <v>1515</v>
      </c>
      <c r="C342">
        <f t="shared" si="28"/>
        <v>1.5194811719295678E-6</v>
      </c>
      <c r="D342" s="13">
        <f t="shared" si="25"/>
        <v>25.25</v>
      </c>
      <c r="E342">
        <f t="shared" si="26"/>
        <v>1519.4811719295678</v>
      </c>
    </row>
    <row r="343" spans="2:5">
      <c r="B343">
        <f t="shared" si="27"/>
        <v>1520</v>
      </c>
      <c r="C343">
        <f t="shared" si="28"/>
        <v>1.5042467786682679E-6</v>
      </c>
      <c r="D343" s="13">
        <f t="shared" si="25"/>
        <v>25.333333333333332</v>
      </c>
      <c r="E343">
        <f t="shared" si="26"/>
        <v>1504.246778668268</v>
      </c>
    </row>
    <row r="344" spans="2:5">
      <c r="B344">
        <f t="shared" si="27"/>
        <v>1525</v>
      </c>
      <c r="C344">
        <f t="shared" si="28"/>
        <v>1.488079460456487E-6</v>
      </c>
      <c r="D344" s="13">
        <f t="shared" si="25"/>
        <v>25.416666666666668</v>
      </c>
      <c r="E344">
        <f t="shared" si="26"/>
        <v>1488.0794604564871</v>
      </c>
    </row>
    <row r="345" spans="2:5">
      <c r="B345">
        <f t="shared" si="27"/>
        <v>1530</v>
      </c>
      <c r="C345">
        <f t="shared" si="28"/>
        <v>1.470994764609757E-6</v>
      </c>
      <c r="D345" s="13">
        <f t="shared" si="25"/>
        <v>25.5</v>
      </c>
      <c r="E345">
        <f t="shared" si="26"/>
        <v>1470.9947646097571</v>
      </c>
    </row>
    <row r="346" spans="2:5">
      <c r="B346">
        <f t="shared" si="27"/>
        <v>1535</v>
      </c>
      <c r="C346">
        <f t="shared" si="28"/>
        <v>1.4530079793455786E-6</v>
      </c>
      <c r="D346" s="13">
        <f t="shared" si="25"/>
        <v>25.583333333333332</v>
      </c>
      <c r="E346">
        <f t="shared" si="26"/>
        <v>1453.0079793455786</v>
      </c>
    </row>
    <row r="347" spans="2:5">
      <c r="B347">
        <f t="shared" si="27"/>
        <v>1540</v>
      </c>
      <c r="C347">
        <f t="shared" si="28"/>
        <v>1.4341341381013228E-6</v>
      </c>
      <c r="D347" s="13">
        <f t="shared" si="25"/>
        <v>25.666666666666668</v>
      </c>
      <c r="E347">
        <f t="shared" si="26"/>
        <v>1434.1341381013228</v>
      </c>
    </row>
    <row r="348" spans="2:5">
      <c r="B348">
        <f t="shared" si="27"/>
        <v>1545</v>
      </c>
      <c r="C348">
        <f t="shared" si="28"/>
        <v>1.414388023780168E-6</v>
      </c>
      <c r="D348" s="13">
        <f t="shared" si="25"/>
        <v>25.75</v>
      </c>
      <c r="E348">
        <f t="shared" si="26"/>
        <v>1414.3880237801679</v>
      </c>
    </row>
    <row r="349" spans="2:5">
      <c r="B349">
        <f t="shared" si="27"/>
        <v>1550</v>
      </c>
      <c r="C349">
        <f t="shared" si="28"/>
        <v>1.3937841729262956E-6</v>
      </c>
      <c r="D349" s="13">
        <f t="shared" si="25"/>
        <v>25.833333333333332</v>
      </c>
      <c r="E349">
        <f t="shared" si="26"/>
        <v>1393.7841729262957</v>
      </c>
    </row>
    <row r="350" spans="2:5">
      <c r="B350">
        <f t="shared" si="27"/>
        <v>1555</v>
      </c>
      <c r="C350">
        <f t="shared" si="28"/>
        <v>1.3723368798304866E-6</v>
      </c>
      <c r="D350" s="13">
        <f t="shared" si="25"/>
        <v>25.916666666666668</v>
      </c>
      <c r="E350">
        <f t="shared" si="26"/>
        <v>1372.3368798304866</v>
      </c>
    </row>
    <row r="351" spans="2:5">
      <c r="B351" s="16">
        <f t="shared" si="27"/>
        <v>1560</v>
      </c>
      <c r="C351">
        <f t="shared" si="28"/>
        <v>1.3500602005673067E-6</v>
      </c>
      <c r="D351" s="13">
        <f t="shared" si="25"/>
        <v>26</v>
      </c>
      <c r="E351">
        <f t="shared" si="26"/>
        <v>1350.0602005673068</v>
      </c>
    </row>
    <row r="352" spans="2:5">
      <c r="B352">
        <f t="shared" si="27"/>
        <v>1565</v>
      </c>
      <c r="C352">
        <f>$I$36*EXP(-$I$32*(B352-1560))+(1/$I$32)*($I$33+$I$34*((B352-1560)-1/$I$32))</f>
        <v>1.3275630230849229E-6</v>
      </c>
      <c r="D352" s="13">
        <f t="shared" si="25"/>
        <v>26.083333333333332</v>
      </c>
      <c r="E352">
        <f t="shared" si="26"/>
        <v>1327.5630230849229</v>
      </c>
    </row>
    <row r="353" spans="2:5">
      <c r="B353">
        <f t="shared" si="27"/>
        <v>1570</v>
      </c>
      <c r="C353">
        <f t="shared" ref="C353:C416" si="29">$I$36*EXP(-$I$32*(B353-1560))+(1/$I$32)*($I$33+$I$34*((B353-1560)-1/$I$32))</f>
        <v>1.3054407639888059E-6</v>
      </c>
      <c r="D353" s="13">
        <f t="shared" si="25"/>
        <v>26.166666666666668</v>
      </c>
      <c r="E353">
        <f t="shared" si="26"/>
        <v>1305.4407639888059</v>
      </c>
    </row>
    <row r="354" spans="2:5">
      <c r="B354">
        <f t="shared" si="27"/>
        <v>1575</v>
      </c>
      <c r="C354">
        <f t="shared" si="29"/>
        <v>1.2836871752153279E-6</v>
      </c>
      <c r="D354" s="13">
        <f t="shared" si="25"/>
        <v>26.25</v>
      </c>
      <c r="E354">
        <f t="shared" si="26"/>
        <v>1283.6871752153279</v>
      </c>
    </row>
    <row r="355" spans="2:5">
      <c r="B355">
        <f t="shared" si="27"/>
        <v>1580</v>
      </c>
      <c r="C355">
        <f t="shared" si="29"/>
        <v>1.2622961128256528E-6</v>
      </c>
      <c r="D355" s="13">
        <f t="shared" si="25"/>
        <v>26.333333333333332</v>
      </c>
      <c r="E355">
        <f t="shared" si="26"/>
        <v>1262.2961128256529</v>
      </c>
    </row>
    <row r="356" spans="2:5">
      <c r="B356">
        <f t="shared" si="27"/>
        <v>1585</v>
      </c>
      <c r="C356">
        <f t="shared" si="29"/>
        <v>1.2412615352704843E-6</v>
      </c>
      <c r="D356" s="13">
        <f t="shared" si="25"/>
        <v>26.416666666666668</v>
      </c>
      <c r="E356">
        <f t="shared" si="26"/>
        <v>1241.2615352704843</v>
      </c>
    </row>
    <row r="357" spans="2:5">
      <c r="B357">
        <f t="shared" si="27"/>
        <v>1590</v>
      </c>
      <c r="C357">
        <f t="shared" si="29"/>
        <v>1.2205775016837297E-6</v>
      </c>
      <c r="D357" s="13">
        <f t="shared" si="25"/>
        <v>26.5</v>
      </c>
      <c r="E357">
        <f t="shared" si="26"/>
        <v>1220.5775016837297</v>
      </c>
    </row>
    <row r="358" spans="2:5">
      <c r="B358">
        <f t="shared" si="27"/>
        <v>1595</v>
      </c>
      <c r="C358">
        <f t="shared" si="29"/>
        <v>1.200238170204602E-6</v>
      </c>
      <c r="D358" s="13">
        <f t="shared" si="25"/>
        <v>26.583333333333332</v>
      </c>
      <c r="E358">
        <f t="shared" si="26"/>
        <v>1200.2381702046021</v>
      </c>
    </row>
    <row r="359" spans="2:5">
      <c r="B359">
        <f t="shared" si="27"/>
        <v>1600</v>
      </c>
      <c r="C359">
        <f t="shared" si="29"/>
        <v>1.1802377963276834E-6</v>
      </c>
      <c r="D359" s="13">
        <f t="shared" si="25"/>
        <v>26.666666666666668</v>
      </c>
      <c r="E359">
        <f t="shared" si="26"/>
        <v>1180.2377963276833</v>
      </c>
    </row>
    <row r="360" spans="2:5">
      <c r="B360">
        <f t="shared" si="27"/>
        <v>1605</v>
      </c>
      <c r="C360">
        <f t="shared" si="29"/>
        <v>1.1605707312804856E-6</v>
      </c>
      <c r="D360" s="13">
        <f t="shared" ref="D360:D423" si="30">B360/60</f>
        <v>26.75</v>
      </c>
      <c r="E360">
        <f t="shared" ref="E360:E423" si="31">C360*10^9</f>
        <v>1160.5707312804857</v>
      </c>
    </row>
    <row r="361" spans="2:5">
      <c r="B361">
        <f t="shared" si="27"/>
        <v>1610</v>
      </c>
      <c r="C361">
        <f t="shared" si="29"/>
        <v>1.1412314204280471E-6</v>
      </c>
      <c r="D361" s="13">
        <f t="shared" si="30"/>
        <v>26.833333333333332</v>
      </c>
      <c r="E361">
        <f t="shared" si="31"/>
        <v>1141.2314204280472</v>
      </c>
    </row>
    <row r="362" spans="2:5">
      <c r="B362">
        <f t="shared" si="27"/>
        <v>1615</v>
      </c>
      <c r="C362">
        <f t="shared" si="29"/>
        <v>1.1222144017041203E-6</v>
      </c>
      <c r="D362" s="13">
        <f t="shared" si="30"/>
        <v>26.916666666666668</v>
      </c>
      <c r="E362">
        <f t="shared" si="31"/>
        <v>1122.2144017041203</v>
      </c>
    </row>
    <row r="363" spans="2:5">
      <c r="B363">
        <f t="shared" ref="B363:B426" si="32">B362+$J$31/372</f>
        <v>1620</v>
      </c>
      <c r="C363">
        <f t="shared" si="29"/>
        <v>1.1035143040685022E-6</v>
      </c>
      <c r="D363" s="13">
        <f t="shared" si="30"/>
        <v>27</v>
      </c>
      <c r="E363">
        <f t="shared" si="31"/>
        <v>1103.5143040685023</v>
      </c>
    </row>
    <row r="364" spans="2:5">
      <c r="B364">
        <f t="shared" si="32"/>
        <v>1625</v>
      </c>
      <c r="C364">
        <f t="shared" si="29"/>
        <v>1.0851258459900714E-6</v>
      </c>
      <c r="D364" s="13">
        <f t="shared" si="30"/>
        <v>27.083333333333332</v>
      </c>
      <c r="E364">
        <f t="shared" si="31"/>
        <v>1085.1258459900714</v>
      </c>
    </row>
    <row r="365" spans="2:5">
      <c r="B365">
        <f t="shared" si="32"/>
        <v>1630</v>
      </c>
      <c r="C365">
        <f t="shared" si="29"/>
        <v>1.0670438339551099E-6</v>
      </c>
      <c r="D365" s="13">
        <f t="shared" si="30"/>
        <v>27.166666666666668</v>
      </c>
      <c r="E365">
        <f t="shared" si="31"/>
        <v>1067.0438339551099</v>
      </c>
    </row>
    <row r="366" spans="2:5">
      <c r="B366">
        <f t="shared" si="32"/>
        <v>1635</v>
      </c>
      <c r="C366">
        <f t="shared" si="29"/>
        <v>1.0492631610004802E-6</v>
      </c>
      <c r="D366" s="13">
        <f t="shared" si="30"/>
        <v>27.25</v>
      </c>
      <c r="E366">
        <f t="shared" si="31"/>
        <v>1049.2631610004803</v>
      </c>
    </row>
    <row r="367" spans="2:5">
      <c r="B367">
        <f t="shared" si="32"/>
        <v>1640</v>
      </c>
      <c r="C367">
        <f t="shared" si="29"/>
        <v>1.0317788052712495E-6</v>
      </c>
      <c r="D367" s="13">
        <f t="shared" si="30"/>
        <v>27.333333333333332</v>
      </c>
      <c r="E367">
        <f t="shared" si="31"/>
        <v>1031.7788052712494</v>
      </c>
    </row>
    <row r="368" spans="2:5">
      <c r="B368">
        <f t="shared" si="32"/>
        <v>1645</v>
      </c>
      <c r="C368">
        <f t="shared" si="29"/>
        <v>1.0145858286023499E-6</v>
      </c>
      <c r="D368" s="13">
        <f t="shared" si="30"/>
        <v>27.416666666666668</v>
      </c>
      <c r="E368">
        <f t="shared" si="31"/>
        <v>1014.5858286023499</v>
      </c>
    </row>
    <row r="369" spans="2:5">
      <c r="B369">
        <f t="shared" si="32"/>
        <v>1650</v>
      </c>
      <c r="C369">
        <f t="shared" si="29"/>
        <v>9.9767937512387627E-7</v>
      </c>
      <c r="D369" s="13">
        <f t="shared" si="30"/>
        <v>27.5</v>
      </c>
      <c r="E369">
        <f t="shared" si="31"/>
        <v>997.6793751238763</v>
      </c>
    </row>
    <row r="370" spans="2:5">
      <c r="B370">
        <f t="shared" si="32"/>
        <v>1655</v>
      </c>
      <c r="C370">
        <f t="shared" si="29"/>
        <v>9.8105466988962601E-7</v>
      </c>
      <c r="D370" s="13">
        <f t="shared" si="30"/>
        <v>27.583333333333332</v>
      </c>
      <c r="E370">
        <f t="shared" si="31"/>
        <v>981.05466988962598</v>
      </c>
    </row>
    <row r="371" spans="2:5">
      <c r="B371">
        <f t="shared" si="32"/>
        <v>1660</v>
      </c>
      <c r="C371">
        <f t="shared" si="29"/>
        <v>9.6470701752849561E-7</v>
      </c>
      <c r="D371" s="13">
        <f t="shared" si="30"/>
        <v>27.666666666666668</v>
      </c>
      <c r="E371">
        <f t="shared" si="31"/>
        <v>964.70701752849561</v>
      </c>
    </row>
    <row r="372" spans="2:5">
      <c r="B372">
        <f t="shared" si="32"/>
        <v>1665</v>
      </c>
      <c r="C372">
        <f t="shared" si="29"/>
        <v>9.4863180091835181E-7</v>
      </c>
      <c r="D372" s="13">
        <f t="shared" si="30"/>
        <v>27.75</v>
      </c>
      <c r="E372">
        <f t="shared" si="31"/>
        <v>948.63180091835181</v>
      </c>
    </row>
    <row r="373" spans="2:5">
      <c r="B373">
        <f t="shared" si="32"/>
        <v>1670</v>
      </c>
      <c r="C373">
        <f t="shared" si="29"/>
        <v>9.3282447988200096E-7</v>
      </c>
      <c r="D373" s="13">
        <f t="shared" si="30"/>
        <v>27.833333333333332</v>
      </c>
      <c r="E373">
        <f t="shared" si="31"/>
        <v>932.82447988200101</v>
      </c>
    </row>
    <row r="374" spans="2:5">
      <c r="B374">
        <f t="shared" si="32"/>
        <v>1675</v>
      </c>
      <c r="C374">
        <f t="shared" si="29"/>
        <v>9.1728058990489248E-7</v>
      </c>
      <c r="D374" s="13">
        <f t="shared" si="30"/>
        <v>27.916666666666668</v>
      </c>
      <c r="E374">
        <f t="shared" si="31"/>
        <v>917.28058990489251</v>
      </c>
    </row>
    <row r="375" spans="2:5">
      <c r="B375">
        <f t="shared" si="32"/>
        <v>1680</v>
      </c>
      <c r="C375">
        <f t="shared" si="29"/>
        <v>9.0199574087419127E-7</v>
      </c>
      <c r="D375" s="13">
        <f t="shared" si="30"/>
        <v>28</v>
      </c>
      <c r="E375">
        <f t="shared" si="31"/>
        <v>901.99574087419126</v>
      </c>
    </row>
    <row r="376" spans="2:5">
      <c r="B376">
        <f t="shared" si="32"/>
        <v>1685</v>
      </c>
      <c r="C376">
        <f t="shared" si="29"/>
        <v>8.8696561583886282E-7</v>
      </c>
      <c r="D376" s="13">
        <f t="shared" si="30"/>
        <v>28.083333333333332</v>
      </c>
      <c r="E376">
        <f t="shared" si="31"/>
        <v>886.96561583886285</v>
      </c>
    </row>
    <row r="377" spans="2:5">
      <c r="B377">
        <f t="shared" si="32"/>
        <v>1690</v>
      </c>
      <c r="C377">
        <f t="shared" si="29"/>
        <v>8.7218596979042247E-7</v>
      </c>
      <c r="D377" s="13">
        <f t="shared" si="30"/>
        <v>28.166666666666668</v>
      </c>
      <c r="E377">
        <f t="shared" si="31"/>
        <v>872.18596979042252</v>
      </c>
    </row>
    <row r="378" spans="2:5">
      <c r="B378">
        <f t="shared" si="32"/>
        <v>1695</v>
      </c>
      <c r="C378">
        <f t="shared" si="29"/>
        <v>8.5765262846400429E-7</v>
      </c>
      <c r="D378" s="13">
        <f t="shared" si="30"/>
        <v>28.25</v>
      </c>
      <c r="E378">
        <f t="shared" si="31"/>
        <v>857.65262846400424</v>
      </c>
    </row>
    <row r="379" spans="2:5">
      <c r="B379">
        <f t="shared" si="32"/>
        <v>1700</v>
      </c>
      <c r="C379">
        <f t="shared" si="29"/>
        <v>8.433614871594081E-7</v>
      </c>
      <c r="D379" s="13">
        <f t="shared" si="30"/>
        <v>28.333333333333332</v>
      </c>
      <c r="E379">
        <f t="shared" si="31"/>
        <v>843.36148715940806</v>
      </c>
    </row>
    <row r="380" spans="2:5">
      <c r="B380">
        <f t="shared" si="32"/>
        <v>1705</v>
      </c>
      <c r="C380">
        <f t="shared" si="29"/>
        <v>8.2930850958179601E-7</v>
      </c>
      <c r="D380" s="13">
        <f t="shared" si="30"/>
        <v>28.416666666666668</v>
      </c>
      <c r="E380">
        <f t="shared" si="31"/>
        <v>829.30850958179599</v>
      </c>
    </row>
    <row r="381" spans="2:5">
      <c r="B381">
        <f t="shared" si="32"/>
        <v>1710</v>
      </c>
      <c r="C381">
        <f t="shared" si="29"/>
        <v>8.1548972670170863E-7</v>
      </c>
      <c r="D381" s="13">
        <f t="shared" si="30"/>
        <v>28.5</v>
      </c>
      <c r="E381">
        <f t="shared" si="31"/>
        <v>815.48972670170861</v>
      </c>
    </row>
    <row r="382" spans="2:5">
      <c r="B382">
        <f t="shared" si="32"/>
        <v>1715</v>
      </c>
      <c r="C382">
        <f t="shared" si="29"/>
        <v>8.0190123563407767E-7</v>
      </c>
      <c r="D382" s="13">
        <f t="shared" si="30"/>
        <v>28.583333333333332</v>
      </c>
      <c r="E382">
        <f t="shared" si="31"/>
        <v>801.90123563407769</v>
      </c>
    </row>
    <row r="383" spans="2:5">
      <c r="B383">
        <f t="shared" si="32"/>
        <v>1720</v>
      </c>
      <c r="C383">
        <f t="shared" si="29"/>
        <v>7.8853919853592213E-7</v>
      </c>
      <c r="D383" s="13">
        <f t="shared" si="30"/>
        <v>28.666666666666668</v>
      </c>
      <c r="E383">
        <f t="shared" si="31"/>
        <v>788.53919853592208</v>
      </c>
    </row>
    <row r="384" spans="2:5">
      <c r="B384">
        <f t="shared" si="32"/>
        <v>1725</v>
      </c>
      <c r="C384">
        <f t="shared" si="29"/>
        <v>7.7539984152241284E-7</v>
      </c>
      <c r="D384" s="13">
        <f t="shared" si="30"/>
        <v>28.75</v>
      </c>
      <c r="E384">
        <f t="shared" si="31"/>
        <v>775.39984152241288</v>
      </c>
    </row>
    <row r="385" spans="2:5">
      <c r="B385">
        <f t="shared" si="32"/>
        <v>1730</v>
      </c>
      <c r="C385">
        <f t="shared" si="29"/>
        <v>7.6247945360100154E-7</v>
      </c>
      <c r="D385" s="13">
        <f t="shared" si="30"/>
        <v>28.833333333333332</v>
      </c>
      <c r="E385">
        <f t="shared" si="31"/>
        <v>762.47945360100152</v>
      </c>
    </row>
    <row r="386" spans="2:5">
      <c r="B386">
        <f t="shared" si="32"/>
        <v>1735</v>
      </c>
      <c r="C386">
        <f t="shared" si="29"/>
        <v>7.4977438562331359E-7</v>
      </c>
      <c r="D386" s="13">
        <f t="shared" si="30"/>
        <v>28.916666666666668</v>
      </c>
      <c r="E386">
        <f t="shared" si="31"/>
        <v>749.77438562331361</v>
      </c>
    </row>
    <row r="387" spans="2:5">
      <c r="B387">
        <f t="shared" si="32"/>
        <v>1740</v>
      </c>
      <c r="C387">
        <f t="shared" si="29"/>
        <v>7.3728104925450554E-7</v>
      </c>
      <c r="D387" s="13">
        <f t="shared" si="30"/>
        <v>29</v>
      </c>
      <c r="E387">
        <f t="shared" si="31"/>
        <v>737.28104925450555</v>
      </c>
    </row>
    <row r="388" spans="2:5">
      <c r="B388">
        <f t="shared" si="32"/>
        <v>1745</v>
      </c>
      <c r="C388">
        <f t="shared" si="29"/>
        <v>7.2499591595980104E-7</v>
      </c>
      <c r="D388" s="13">
        <f t="shared" si="30"/>
        <v>29.083333333333332</v>
      </c>
      <c r="E388">
        <f t="shared" si="31"/>
        <v>724.99591595980098</v>
      </c>
    </row>
    <row r="389" spans="2:5">
      <c r="B389">
        <f t="shared" si="32"/>
        <v>1750</v>
      </c>
      <c r="C389">
        <f t="shared" si="29"/>
        <v>7.1291551600791388E-7</v>
      </c>
      <c r="D389" s="13">
        <f t="shared" si="30"/>
        <v>29.166666666666668</v>
      </c>
      <c r="E389">
        <f t="shared" si="31"/>
        <v>712.91551600791388</v>
      </c>
    </row>
    <row r="390" spans="2:5">
      <c r="B390">
        <f t="shared" si="32"/>
        <v>1755</v>
      </c>
      <c r="C390">
        <f t="shared" si="29"/>
        <v>7.0103643749108077E-7</v>
      </c>
      <c r="D390" s="13">
        <f t="shared" si="30"/>
        <v>29.25</v>
      </c>
      <c r="E390">
        <f t="shared" si="31"/>
        <v>701.03643749108073</v>
      </c>
    </row>
    <row r="391" spans="2:5">
      <c r="B391">
        <f t="shared" si="32"/>
        <v>1760</v>
      </c>
      <c r="C391">
        <f t="shared" si="29"/>
        <v>6.8935532536142468E-7</v>
      </c>
      <c r="D391" s="13">
        <f t="shared" si="30"/>
        <v>29.333333333333332</v>
      </c>
      <c r="E391">
        <f t="shared" si="31"/>
        <v>689.35532536142466</v>
      </c>
    </row>
    <row r="392" spans="2:5">
      <c r="B392">
        <f t="shared" si="32"/>
        <v>1765</v>
      </c>
      <c r="C392">
        <f t="shared" si="29"/>
        <v>6.7786888048337765E-7</v>
      </c>
      <c r="D392" s="13">
        <f t="shared" si="30"/>
        <v>29.416666666666668</v>
      </c>
      <c r="E392">
        <f t="shared" si="31"/>
        <v>677.86888048337767</v>
      </c>
    </row>
    <row r="393" spans="2:5">
      <c r="B393">
        <f t="shared" si="32"/>
        <v>1770</v>
      </c>
      <c r="C393">
        <f t="shared" si="29"/>
        <v>6.665738587018941E-7</v>
      </c>
      <c r="D393" s="13">
        <f t="shared" si="30"/>
        <v>29.5</v>
      </c>
      <c r="E393">
        <f t="shared" si="31"/>
        <v>666.5738587018941</v>
      </c>
    </row>
    <row r="394" spans="2:5">
      <c r="B394">
        <f t="shared" si="32"/>
        <v>1775</v>
      </c>
      <c r="C394">
        <f t="shared" si="29"/>
        <v>6.5546706992619441E-7</v>
      </c>
      <c r="D394" s="13">
        <f t="shared" si="30"/>
        <v>29.583333333333332</v>
      </c>
      <c r="E394">
        <f t="shared" si="31"/>
        <v>655.46706992619443</v>
      </c>
    </row>
    <row r="395" spans="2:5">
      <c r="B395">
        <f t="shared" si="32"/>
        <v>1780</v>
      </c>
      <c r="C395">
        <f t="shared" si="29"/>
        <v>6.445453772287764E-7</v>
      </c>
      <c r="D395" s="13">
        <f t="shared" si="30"/>
        <v>29.666666666666668</v>
      </c>
      <c r="E395">
        <f t="shared" si="31"/>
        <v>644.54537722877637</v>
      </c>
    </row>
    <row r="396" spans="2:5">
      <c r="B396">
        <f t="shared" si="32"/>
        <v>1785</v>
      </c>
      <c r="C396">
        <f t="shared" si="29"/>
        <v>6.3380569595944193E-7</v>
      </c>
      <c r="D396" s="13">
        <f t="shared" si="30"/>
        <v>29.75</v>
      </c>
      <c r="E396">
        <f t="shared" si="31"/>
        <v>633.80569595944189</v>
      </c>
    </row>
    <row r="397" spans="2:5">
      <c r="B397">
        <f t="shared" si="32"/>
        <v>1790</v>
      </c>
      <c r="C397">
        <f t="shared" si="29"/>
        <v>6.2324499287408937E-7</v>
      </c>
      <c r="D397" s="13">
        <f t="shared" si="30"/>
        <v>29.833333333333332</v>
      </c>
      <c r="E397">
        <f t="shared" si="31"/>
        <v>623.24499287408935</v>
      </c>
    </row>
    <row r="398" spans="2:5">
      <c r="B398">
        <f t="shared" si="32"/>
        <v>1795</v>
      </c>
      <c r="C398">
        <f t="shared" si="29"/>
        <v>6.1286028527802461E-7</v>
      </c>
      <c r="D398" s="13">
        <f t="shared" si="30"/>
        <v>29.916666666666668</v>
      </c>
      <c r="E398">
        <f t="shared" si="31"/>
        <v>612.86028527802466</v>
      </c>
    </row>
    <row r="399" spans="2:5">
      <c r="B399">
        <f t="shared" si="32"/>
        <v>1800</v>
      </c>
      <c r="C399">
        <f t="shared" si="29"/>
        <v>6.0264864018354781E-7</v>
      </c>
      <c r="D399" s="13">
        <f t="shared" si="30"/>
        <v>30</v>
      </c>
      <c r="E399">
        <f t="shared" si="31"/>
        <v>602.64864018354785</v>
      </c>
    </row>
    <row r="400" spans="2:5">
      <c r="B400">
        <f t="shared" si="32"/>
        <v>1805</v>
      </c>
      <c r="C400">
        <f t="shared" si="29"/>
        <v>5.926071734815804E-7</v>
      </c>
      <c r="D400" s="13">
        <f t="shared" si="30"/>
        <v>30.083333333333332</v>
      </c>
      <c r="E400">
        <f t="shared" si="31"/>
        <v>592.60717348158039</v>
      </c>
    </row>
    <row r="401" spans="2:5">
      <c r="B401">
        <f t="shared" si="32"/>
        <v>1810</v>
      </c>
      <c r="C401">
        <f t="shared" si="29"/>
        <v>5.8273304912709642E-7</v>
      </c>
      <c r="D401" s="13">
        <f t="shared" si="30"/>
        <v>30.166666666666668</v>
      </c>
      <c r="E401">
        <f t="shared" si="31"/>
        <v>582.73304912709636</v>
      </c>
    </row>
    <row r="402" spans="2:5">
      <c r="B402">
        <f t="shared" si="32"/>
        <v>1815</v>
      </c>
      <c r="C402">
        <f t="shared" si="29"/>
        <v>5.7302347833812888E-7</v>
      </c>
      <c r="D402" s="13">
        <f t="shared" si="30"/>
        <v>30.25</v>
      </c>
      <c r="E402">
        <f t="shared" si="31"/>
        <v>573.02347833812883</v>
      </c>
    </row>
    <row r="403" spans="2:5">
      <c r="B403">
        <f t="shared" si="32"/>
        <v>1820</v>
      </c>
      <c r="C403">
        <f t="shared" si="29"/>
        <v>5.6347571880812448E-7</v>
      </c>
      <c r="D403" s="13">
        <f t="shared" si="30"/>
        <v>30.333333333333332</v>
      </c>
      <c r="E403">
        <f t="shared" si="31"/>
        <v>563.4757188081245</v>
      </c>
    </row>
    <row r="404" spans="2:5">
      <c r="B404">
        <f t="shared" si="32"/>
        <v>1825</v>
      </c>
      <c r="C404">
        <f t="shared" si="29"/>
        <v>5.5408707393142531E-7</v>
      </c>
      <c r="D404" s="13">
        <f t="shared" si="30"/>
        <v>30.416666666666668</v>
      </c>
      <c r="E404">
        <f t="shared" si="31"/>
        <v>554.08707393142527</v>
      </c>
    </row>
    <row r="405" spans="2:5">
      <c r="B405">
        <f t="shared" si="32"/>
        <v>1830</v>
      </c>
      <c r="C405">
        <f t="shared" si="29"/>
        <v>5.4485489204165679E-7</v>
      </c>
      <c r="D405" s="13">
        <f t="shared" si="30"/>
        <v>30.5</v>
      </c>
      <c r="E405">
        <f t="shared" si="31"/>
        <v>544.85489204165674</v>
      </c>
    </row>
    <row r="406" spans="2:5">
      <c r="B406">
        <f t="shared" si="32"/>
        <v>1835</v>
      </c>
      <c r="C406">
        <f t="shared" si="29"/>
        <v>5.3577656566280935E-7</v>
      </c>
      <c r="D406" s="13">
        <f t="shared" si="30"/>
        <v>30.583333333333332</v>
      </c>
      <c r="E406">
        <f t="shared" si="31"/>
        <v>535.77656566280939</v>
      </c>
    </row>
    <row r="407" spans="2:5">
      <c r="B407">
        <f t="shared" si="32"/>
        <v>1840</v>
      </c>
      <c r="C407">
        <f t="shared" si="29"/>
        <v>5.268495307727999E-7</v>
      </c>
      <c r="D407" s="13">
        <f t="shared" si="30"/>
        <v>30.666666666666668</v>
      </c>
      <c r="E407">
        <f t="shared" si="31"/>
        <v>526.84953077279988</v>
      </c>
    </row>
    <row r="408" spans="2:5">
      <c r="B408">
        <f t="shared" si="32"/>
        <v>1845</v>
      </c>
      <c r="C408">
        <f t="shared" si="29"/>
        <v>5.1807126607930644E-7</v>
      </c>
      <c r="D408" s="13">
        <f t="shared" si="30"/>
        <v>30.75</v>
      </c>
      <c r="E408">
        <f t="shared" si="31"/>
        <v>518.0712660793065</v>
      </c>
    </row>
    <row r="409" spans="2:5">
      <c r="B409">
        <f t="shared" si="32"/>
        <v>1850</v>
      </c>
      <c r="C409">
        <f t="shared" si="29"/>
        <v>5.0943929230767123E-7</v>
      </c>
      <c r="D409" s="13">
        <f t="shared" si="30"/>
        <v>30.833333333333332</v>
      </c>
      <c r="E409">
        <f t="shared" si="31"/>
        <v>509.43929230767122</v>
      </c>
    </row>
    <row r="410" spans="2:5">
      <c r="B410">
        <f t="shared" si="32"/>
        <v>1855</v>
      </c>
      <c r="C410">
        <f t="shared" si="29"/>
        <v>5.0095117150067107E-7</v>
      </c>
      <c r="D410" s="13">
        <f t="shared" si="30"/>
        <v>30.916666666666668</v>
      </c>
      <c r="E410">
        <f t="shared" si="31"/>
        <v>500.95117150067108</v>
      </c>
    </row>
    <row r="411" spans="2:5">
      <c r="B411">
        <f t="shared" si="32"/>
        <v>1860</v>
      </c>
      <c r="C411">
        <f t="shared" si="29"/>
        <v>4.9260450632995638E-7</v>
      </c>
      <c r="D411" s="13">
        <f t="shared" si="30"/>
        <v>31</v>
      </c>
      <c r="E411">
        <f t="shared" si="31"/>
        <v>492.60450632995639</v>
      </c>
    </row>
    <row r="412" spans="2:5">
      <c r="B412">
        <f t="shared" si="32"/>
        <v>1865</v>
      </c>
      <c r="C412">
        <f t="shared" si="29"/>
        <v>4.843969394189663E-7</v>
      </c>
      <c r="D412" s="13">
        <f t="shared" si="30"/>
        <v>31.083333333333332</v>
      </c>
      <c r="E412">
        <f t="shared" si="31"/>
        <v>484.39693941896633</v>
      </c>
    </row>
    <row r="413" spans="2:5">
      <c r="B413">
        <f t="shared" si="32"/>
        <v>1870</v>
      </c>
      <c r="C413">
        <f t="shared" si="29"/>
        <v>4.7632615267712639E-7</v>
      </c>
      <c r="D413" s="13">
        <f t="shared" si="30"/>
        <v>31.166666666666668</v>
      </c>
      <c r="E413">
        <f t="shared" si="31"/>
        <v>476.3261526771264</v>
      </c>
    </row>
    <row r="414" spans="2:5">
      <c r="B414">
        <f t="shared" si="32"/>
        <v>1875</v>
      </c>
      <c r="C414">
        <f t="shared" si="29"/>
        <v>4.6838986664514335E-7</v>
      </c>
      <c r="D414" s="13">
        <f t="shared" si="30"/>
        <v>31.25</v>
      </c>
      <c r="E414">
        <f t="shared" si="31"/>
        <v>468.38986664514334</v>
      </c>
    </row>
    <row r="415" spans="2:5">
      <c r="B415">
        <f t="shared" si="32"/>
        <v>1880</v>
      </c>
      <c r="C415">
        <f t="shared" si="29"/>
        <v>4.6058583985120889E-7</v>
      </c>
      <c r="D415" s="13">
        <f t="shared" si="30"/>
        <v>31.333333333333332</v>
      </c>
      <c r="E415">
        <f t="shared" si="31"/>
        <v>460.5858398512089</v>
      </c>
    </row>
    <row r="416" spans="2:5">
      <c r="B416">
        <f t="shared" si="32"/>
        <v>1885</v>
      </c>
      <c r="C416">
        <f t="shared" si="29"/>
        <v>4.5291186817793377E-7</v>
      </c>
      <c r="D416" s="13">
        <f t="shared" si="30"/>
        <v>31.416666666666668</v>
      </c>
      <c r="E416">
        <f t="shared" si="31"/>
        <v>452.9118681779338</v>
      </c>
    </row>
    <row r="417" spans="2:5">
      <c r="B417">
        <f t="shared" si="32"/>
        <v>1890</v>
      </c>
      <c r="C417">
        <f t="shared" ref="C417:C480" si="33">$I$36*EXP(-$I$32*(B417-1560))+(1/$I$32)*($I$33+$I$34*((B417-1560)-1/$I$32))</f>
        <v>4.4536578423983132E-7</v>
      </c>
      <c r="D417" s="13">
        <f t="shared" si="30"/>
        <v>31.5</v>
      </c>
      <c r="E417">
        <f t="shared" si="31"/>
        <v>445.36578423983133</v>
      </c>
    </row>
    <row r="418" spans="2:5">
      <c r="B418">
        <f t="shared" si="32"/>
        <v>1895</v>
      </c>
      <c r="C418">
        <f t="shared" si="33"/>
        <v>4.3794545677117602E-7</v>
      </c>
      <c r="D418" s="13">
        <f t="shared" si="30"/>
        <v>31.583333333333332</v>
      </c>
      <c r="E418">
        <f t="shared" si="31"/>
        <v>437.945456771176</v>
      </c>
    </row>
    <row r="419" spans="2:5">
      <c r="B419">
        <f t="shared" si="32"/>
        <v>1900</v>
      </c>
      <c r="C419">
        <f t="shared" si="33"/>
        <v>4.306487900240621E-7</v>
      </c>
      <c r="D419" s="13">
        <f t="shared" si="30"/>
        <v>31.666666666666668</v>
      </c>
      <c r="E419">
        <f t="shared" si="31"/>
        <v>430.64879002406212</v>
      </c>
    </row>
    <row r="420" spans="2:5">
      <c r="B420">
        <f t="shared" si="32"/>
        <v>1905</v>
      </c>
      <c r="C420">
        <f t="shared" si="33"/>
        <v>4.2347372317649554E-7</v>
      </c>
      <c r="D420" s="13">
        <f t="shared" si="30"/>
        <v>31.75</v>
      </c>
      <c r="E420">
        <f t="shared" si="31"/>
        <v>423.47372317649553</v>
      </c>
    </row>
    <row r="421" spans="2:5">
      <c r="B421">
        <f t="shared" si="32"/>
        <v>1910</v>
      </c>
      <c r="C421">
        <f t="shared" si="33"/>
        <v>4.1641822975034832E-7</v>
      </c>
      <c r="D421" s="13">
        <f t="shared" si="30"/>
        <v>31.833333333333332</v>
      </c>
      <c r="E421">
        <f t="shared" si="31"/>
        <v>416.4182297503483</v>
      </c>
    </row>
    <row r="422" spans="2:5">
      <c r="B422">
        <f t="shared" si="32"/>
        <v>1915</v>
      </c>
      <c r="C422">
        <f t="shared" si="33"/>
        <v>4.0948031703901378E-7</v>
      </c>
      <c r="D422" s="13">
        <f t="shared" si="30"/>
        <v>31.916666666666668</v>
      </c>
      <c r="E422">
        <f t="shared" si="31"/>
        <v>409.48031703901376</v>
      </c>
    </row>
    <row r="423" spans="2:5">
      <c r="B423">
        <f t="shared" si="32"/>
        <v>1920</v>
      </c>
      <c r="C423">
        <f t="shared" si="33"/>
        <v>4.0265802554460001E-7</v>
      </c>
      <c r="D423" s="13">
        <f t="shared" si="30"/>
        <v>32</v>
      </c>
      <c r="E423">
        <f t="shared" si="31"/>
        <v>402.65802554460004</v>
      </c>
    </row>
    <row r="424" spans="2:5">
      <c r="B424">
        <f t="shared" si="32"/>
        <v>1925</v>
      </c>
      <c r="C424">
        <f t="shared" si="33"/>
        <v>3.9594942842450182E-7</v>
      </c>
      <c r="D424" s="13">
        <f t="shared" ref="D424:D487" si="34">B424/60</f>
        <v>32.083333333333336</v>
      </c>
      <c r="E424">
        <f t="shared" ref="E424:E487" si="35">C424*10^9</f>
        <v>395.94942842450183</v>
      </c>
    </row>
    <row r="425" spans="2:5">
      <c r="B425">
        <f t="shared" si="32"/>
        <v>1930</v>
      </c>
      <c r="C425">
        <f t="shared" si="33"/>
        <v>3.8935263094719664E-7</v>
      </c>
      <c r="D425" s="13">
        <f t="shared" si="34"/>
        <v>32.166666666666664</v>
      </c>
      <c r="E425">
        <f t="shared" si="35"/>
        <v>389.35263094719664</v>
      </c>
    </row>
    <row r="426" spans="2:5">
      <c r="B426">
        <f t="shared" si="32"/>
        <v>1935</v>
      </c>
      <c r="C426">
        <f t="shared" si="33"/>
        <v>3.8286576995710895E-7</v>
      </c>
      <c r="D426" s="13">
        <f t="shared" si="34"/>
        <v>32.25</v>
      </c>
      <c r="E426">
        <f t="shared" si="35"/>
        <v>382.86576995710897</v>
      </c>
    </row>
    <row r="427" spans="2:5">
      <c r="B427">
        <f t="shared" ref="B427:B490" si="36">B426+$J$31/372</f>
        <v>1940</v>
      </c>
      <c r="C427">
        <f t="shared" si="33"/>
        <v>3.7648701334839277E-7</v>
      </c>
      <c r="D427" s="13">
        <f t="shared" si="34"/>
        <v>32.333333333333336</v>
      </c>
      <c r="E427">
        <f t="shared" si="35"/>
        <v>376.48701334839279</v>
      </c>
    </row>
    <row r="428" spans="2:5">
      <c r="B428">
        <f t="shared" si="36"/>
        <v>1945</v>
      </c>
      <c r="C428">
        <f t="shared" si="33"/>
        <v>3.7021455954748461E-7</v>
      </c>
      <c r="D428" s="13">
        <f t="shared" si="34"/>
        <v>32.416666666666664</v>
      </c>
      <c r="E428">
        <f t="shared" si="35"/>
        <v>370.21455954748461</v>
      </c>
    </row>
    <row r="429" spans="2:5">
      <c r="B429">
        <f t="shared" si="36"/>
        <v>1950</v>
      </c>
      <c r="C429">
        <f t="shared" si="33"/>
        <v>3.6404663700427795E-7</v>
      </c>
      <c r="D429" s="13">
        <f t="shared" si="34"/>
        <v>32.5</v>
      </c>
      <c r="E429">
        <f t="shared" si="35"/>
        <v>364.04663700427795</v>
      </c>
    </row>
    <row r="430" spans="2:5">
      <c r="B430">
        <f t="shared" si="36"/>
        <v>1955</v>
      </c>
      <c r="C430">
        <f t="shared" si="33"/>
        <v>3.5798150369177946E-7</v>
      </c>
      <c r="D430" s="13">
        <f t="shared" si="34"/>
        <v>32.583333333333336</v>
      </c>
      <c r="E430">
        <f t="shared" si="35"/>
        <v>357.98150369177944</v>
      </c>
    </row>
    <row r="431" spans="2:5">
      <c r="B431">
        <f t="shared" si="36"/>
        <v>1960</v>
      </c>
      <c r="C431">
        <f t="shared" si="33"/>
        <v>3.5201744661410174E-7</v>
      </c>
      <c r="D431" s="13">
        <f t="shared" si="34"/>
        <v>32.666666666666664</v>
      </c>
      <c r="E431">
        <f t="shared" si="35"/>
        <v>352.01744661410174</v>
      </c>
    </row>
    <row r="432" spans="2:5">
      <c r="B432">
        <f t="shared" si="36"/>
        <v>1965</v>
      </c>
      <c r="C432">
        <f t="shared" si="33"/>
        <v>3.461527813226567E-7</v>
      </c>
      <c r="D432" s="13">
        <f t="shared" si="34"/>
        <v>32.75</v>
      </c>
      <c r="E432">
        <f t="shared" si="35"/>
        <v>346.15278132265672</v>
      </c>
    </row>
    <row r="433" spans="2:5">
      <c r="B433">
        <f t="shared" si="36"/>
        <v>1970</v>
      </c>
      <c r="C433">
        <f t="shared" si="33"/>
        <v>3.4038585144041058E-7</v>
      </c>
      <c r="D433" s="13">
        <f t="shared" si="34"/>
        <v>32.833333333333336</v>
      </c>
      <c r="E433">
        <f t="shared" si="35"/>
        <v>340.38585144041059</v>
      </c>
    </row>
    <row r="434" spans="2:5">
      <c r="B434">
        <f t="shared" si="36"/>
        <v>1975</v>
      </c>
      <c r="C434">
        <f t="shared" si="33"/>
        <v>3.3471502819406852E-7</v>
      </c>
      <c r="D434" s="13">
        <f t="shared" si="34"/>
        <v>32.916666666666664</v>
      </c>
      <c r="E434">
        <f t="shared" si="35"/>
        <v>334.71502819406851</v>
      </c>
    </row>
    <row r="435" spans="2:5">
      <c r="B435">
        <f t="shared" si="36"/>
        <v>1980</v>
      </c>
      <c r="C435">
        <f t="shared" si="33"/>
        <v>3.2913870995405389E-7</v>
      </c>
      <c r="D435" s="13">
        <f t="shared" si="34"/>
        <v>33</v>
      </c>
      <c r="E435">
        <f t="shared" si="35"/>
        <v>329.13870995405387</v>
      </c>
    </row>
    <row r="436" spans="2:5">
      <c r="B436">
        <f t="shared" si="36"/>
        <v>1985</v>
      </c>
      <c r="C436">
        <f t="shared" si="33"/>
        <v>3.2365532178215535E-7</v>
      </c>
      <c r="D436" s="13">
        <f t="shared" si="34"/>
        <v>33.083333333333336</v>
      </c>
      <c r="E436">
        <f t="shared" si="35"/>
        <v>323.65532178215534</v>
      </c>
    </row>
    <row r="437" spans="2:5">
      <c r="B437">
        <f t="shared" si="36"/>
        <v>1990</v>
      </c>
      <c r="C437">
        <f t="shared" si="33"/>
        <v>3.1826331498671127E-7</v>
      </c>
      <c r="D437" s="13">
        <f t="shared" si="34"/>
        <v>33.166666666666664</v>
      </c>
      <c r="E437">
        <f t="shared" si="35"/>
        <v>318.26331498671129</v>
      </c>
    </row>
    <row r="438" spans="2:5">
      <c r="B438">
        <f t="shared" si="36"/>
        <v>1995</v>
      </c>
      <c r="C438">
        <f t="shared" si="33"/>
        <v>3.1296116668520816E-7</v>
      </c>
      <c r="D438" s="13">
        <f t="shared" si="34"/>
        <v>33.25</v>
      </c>
      <c r="E438">
        <f t="shared" si="35"/>
        <v>312.96116668520818</v>
      </c>
    </row>
    <row r="439" spans="2:5">
      <c r="B439">
        <f t="shared" si="36"/>
        <v>2000</v>
      </c>
      <c r="C439">
        <f t="shared" si="33"/>
        <v>3.0774737937416723E-7</v>
      </c>
      <c r="D439" s="13">
        <f t="shared" si="34"/>
        <v>33.333333333333336</v>
      </c>
      <c r="E439">
        <f t="shared" si="35"/>
        <v>307.74737937416722</v>
      </c>
    </row>
    <row r="440" spans="2:5">
      <c r="B440">
        <f t="shared" si="36"/>
        <v>2005</v>
      </c>
      <c r="C440">
        <f t="shared" si="33"/>
        <v>3.0262048050619985E-7</v>
      </c>
      <c r="D440" s="13">
        <f t="shared" si="34"/>
        <v>33.416666666666664</v>
      </c>
      <c r="E440">
        <f t="shared" si="35"/>
        <v>302.62048050619984</v>
      </c>
    </row>
    <row r="441" spans="2:5">
      <c r="B441">
        <f t="shared" si="36"/>
        <v>2010</v>
      </c>
      <c r="C441">
        <f t="shared" si="33"/>
        <v>2.9757902207411098E-7</v>
      </c>
      <c r="D441" s="13">
        <f t="shared" si="34"/>
        <v>33.5</v>
      </c>
      <c r="E441">
        <f t="shared" si="35"/>
        <v>297.57902207411098</v>
      </c>
    </row>
    <row r="442" spans="2:5">
      <c r="B442">
        <f t="shared" si="36"/>
        <v>2015</v>
      </c>
      <c r="C442">
        <f t="shared" si="33"/>
        <v>2.9262158020193376E-7</v>
      </c>
      <c r="D442" s="13">
        <f t="shared" si="34"/>
        <v>33.583333333333336</v>
      </c>
      <c r="E442">
        <f t="shared" si="35"/>
        <v>292.62158020193374</v>
      </c>
    </row>
    <row r="443" spans="2:5">
      <c r="B443">
        <f t="shared" si="36"/>
        <v>2020</v>
      </c>
      <c r="C443">
        <f t="shared" si="33"/>
        <v>2.8774675474277912E-7</v>
      </c>
      <c r="D443" s="13">
        <f t="shared" si="34"/>
        <v>33.666666666666664</v>
      </c>
      <c r="E443">
        <f t="shared" si="35"/>
        <v>287.7467547427791</v>
      </c>
    </row>
    <row r="444" spans="2:5">
      <c r="B444">
        <f t="shared" si="36"/>
        <v>2025</v>
      </c>
      <c r="C444">
        <f t="shared" si="33"/>
        <v>2.8295316888338806E-7</v>
      </c>
      <c r="D444" s="13">
        <f t="shared" si="34"/>
        <v>33.75</v>
      </c>
      <c r="E444">
        <f t="shared" si="35"/>
        <v>282.95316888338806</v>
      </c>
    </row>
    <row r="445" spans="2:5">
      <c r="B445">
        <f t="shared" si="36"/>
        <v>2030</v>
      </c>
      <c r="C445">
        <f t="shared" si="33"/>
        <v>2.782394687552734E-7</v>
      </c>
      <c r="D445" s="13">
        <f t="shared" si="34"/>
        <v>33.833333333333336</v>
      </c>
      <c r="E445">
        <f t="shared" si="35"/>
        <v>278.23946875527338</v>
      </c>
    </row>
    <row r="446" spans="2:5">
      <c r="B446">
        <f t="shared" si="36"/>
        <v>2035</v>
      </c>
      <c r="C446">
        <f t="shared" si="33"/>
        <v>2.7360432305234222E-7</v>
      </c>
      <c r="D446" s="13">
        <f t="shared" si="34"/>
        <v>33.916666666666664</v>
      </c>
      <c r="E446">
        <f t="shared" si="35"/>
        <v>273.60432305234224</v>
      </c>
    </row>
    <row r="447" spans="2:5">
      <c r="B447">
        <f t="shared" si="36"/>
        <v>2040</v>
      </c>
      <c r="C447">
        <f t="shared" si="33"/>
        <v>2.6904642265489055E-7</v>
      </c>
      <c r="D447" s="13">
        <f t="shared" si="34"/>
        <v>34</v>
      </c>
      <c r="E447">
        <f t="shared" si="35"/>
        <v>269.04642265489053</v>
      </c>
    </row>
    <row r="448" spans="2:5">
      <c r="B448">
        <f t="shared" si="36"/>
        <v>2045</v>
      </c>
      <c r="C448">
        <f t="shared" si="33"/>
        <v>2.6456448025986455E-7</v>
      </c>
      <c r="D448" s="13">
        <f t="shared" si="34"/>
        <v>34.083333333333336</v>
      </c>
      <c r="E448">
        <f t="shared" si="35"/>
        <v>264.56448025986458</v>
      </c>
    </row>
    <row r="449" spans="2:5">
      <c r="B449">
        <f t="shared" si="36"/>
        <v>2050</v>
      </c>
      <c r="C449">
        <f t="shared" si="33"/>
        <v>2.6015723001728294E-7</v>
      </c>
      <c r="D449" s="13">
        <f t="shared" si="34"/>
        <v>34.166666666666664</v>
      </c>
      <c r="E449">
        <f t="shared" si="35"/>
        <v>260.15723001728293</v>
      </c>
    </row>
    <row r="450" spans="2:5">
      <c r="B450">
        <f t="shared" si="36"/>
        <v>2055</v>
      </c>
      <c r="C450">
        <f t="shared" si="33"/>
        <v>2.5582342717271908E-7</v>
      </c>
      <c r="D450" s="13">
        <f t="shared" si="34"/>
        <v>34.25</v>
      </c>
      <c r="E450">
        <f t="shared" si="35"/>
        <v>255.82342717271908</v>
      </c>
    </row>
    <row r="451" spans="2:5">
      <c r="B451">
        <f t="shared" si="36"/>
        <v>2060</v>
      </c>
      <c r="C451">
        <f t="shared" si="33"/>
        <v>2.5156184771574039E-7</v>
      </c>
      <c r="D451" s="13">
        <f t="shared" si="34"/>
        <v>34.333333333333336</v>
      </c>
      <c r="E451">
        <f t="shared" si="35"/>
        <v>251.56184771574038</v>
      </c>
    </row>
    <row r="452" spans="2:5">
      <c r="B452">
        <f t="shared" si="36"/>
        <v>2065</v>
      </c>
      <c r="C452">
        <f t="shared" si="33"/>
        <v>2.473712880342073E-7</v>
      </c>
      <c r="D452" s="13">
        <f t="shared" si="34"/>
        <v>34.416666666666664</v>
      </c>
      <c r="E452">
        <f t="shared" si="35"/>
        <v>247.37128803420731</v>
      </c>
    </row>
    <row r="453" spans="2:5">
      <c r="B453">
        <f t="shared" si="36"/>
        <v>2070</v>
      </c>
      <c r="C453">
        <f t="shared" si="33"/>
        <v>2.4325056457433296E-7</v>
      </c>
      <c r="D453" s="13">
        <f t="shared" si="34"/>
        <v>34.5</v>
      </c>
      <c r="E453">
        <f t="shared" si="35"/>
        <v>243.25056457433297</v>
      </c>
    </row>
    <row r="454" spans="2:5">
      <c r="B454">
        <f t="shared" si="36"/>
        <v>2075</v>
      </c>
      <c r="C454">
        <f t="shared" si="33"/>
        <v>2.3919851350640805E-7</v>
      </c>
      <c r="D454" s="13">
        <f t="shared" si="34"/>
        <v>34.583333333333336</v>
      </c>
      <c r="E454">
        <f t="shared" si="35"/>
        <v>239.19851350640803</v>
      </c>
    </row>
    <row r="455" spans="2:5">
      <c r="B455">
        <f t="shared" si="36"/>
        <v>2080</v>
      </c>
      <c r="C455">
        <f t="shared" si="33"/>
        <v>2.3521399039609682E-7</v>
      </c>
      <c r="D455" s="13">
        <f t="shared" si="34"/>
        <v>34.666666666666664</v>
      </c>
      <c r="E455">
        <f t="shared" si="35"/>
        <v>235.21399039609682</v>
      </c>
    </row>
    <row r="456" spans="2:5">
      <c r="B456">
        <f t="shared" si="36"/>
        <v>2085</v>
      </c>
      <c r="C456">
        <f t="shared" si="33"/>
        <v>2.3129586988121031E-7</v>
      </c>
      <c r="D456" s="13">
        <f t="shared" si="34"/>
        <v>34.75</v>
      </c>
      <c r="E456">
        <f t="shared" si="35"/>
        <v>231.29586988121031</v>
      </c>
    </row>
    <row r="457" spans="2:5">
      <c r="B457">
        <f t="shared" si="36"/>
        <v>2090</v>
      </c>
      <c r="C457">
        <f t="shared" si="33"/>
        <v>2.2744304535386671E-7</v>
      </c>
      <c r="D457" s="13">
        <f t="shared" si="34"/>
        <v>34.833333333333336</v>
      </c>
      <c r="E457">
        <f t="shared" si="35"/>
        <v>227.44304535386672</v>
      </c>
    </row>
    <row r="458" spans="2:5">
      <c r="B458">
        <f t="shared" si="36"/>
        <v>2095</v>
      </c>
      <c r="C458">
        <f t="shared" si="33"/>
        <v>2.236544286479484E-7</v>
      </c>
      <c r="D458" s="13">
        <f t="shared" si="34"/>
        <v>34.916666666666664</v>
      </c>
      <c r="E458">
        <f t="shared" si="35"/>
        <v>223.65442864794841</v>
      </c>
    </row>
    <row r="459" spans="2:5">
      <c r="B459">
        <f t="shared" si="36"/>
        <v>2100</v>
      </c>
      <c r="C459">
        <f t="shared" si="33"/>
        <v>2.1992894973176739E-7</v>
      </c>
      <c r="D459" s="13">
        <f t="shared" si="34"/>
        <v>35</v>
      </c>
      <c r="E459">
        <f t="shared" si="35"/>
        <v>219.9289497317674</v>
      </c>
    </row>
    <row r="460" spans="2:5">
      <c r="B460">
        <f t="shared" si="36"/>
        <v>2105</v>
      </c>
      <c r="C460">
        <f t="shared" si="33"/>
        <v>2.1626555640585294E-7</v>
      </c>
      <c r="D460" s="13">
        <f t="shared" si="34"/>
        <v>35.083333333333336</v>
      </c>
      <c r="E460">
        <f t="shared" si="35"/>
        <v>216.26555640585295</v>
      </c>
    </row>
    <row r="461" spans="2:5">
      <c r="B461">
        <f t="shared" si="36"/>
        <v>2110</v>
      </c>
      <c r="C461">
        <f t="shared" si="33"/>
        <v>2.1266321400577527E-7</v>
      </c>
      <c r="D461" s="13">
        <f t="shared" si="34"/>
        <v>35.166666666666664</v>
      </c>
      <c r="E461">
        <f t="shared" si="35"/>
        <v>212.66321400577527</v>
      </c>
    </row>
    <row r="462" spans="2:5">
      <c r="B462">
        <f t="shared" si="36"/>
        <v>2115</v>
      </c>
      <c r="C462">
        <f t="shared" si="33"/>
        <v>2.0912090510992159E-7</v>
      </c>
      <c r="D462" s="13">
        <f t="shared" si="34"/>
        <v>35.25</v>
      </c>
      <c r="E462">
        <f t="shared" si="35"/>
        <v>209.12090510992158</v>
      </c>
    </row>
    <row r="463" spans="2:5">
      <c r="B463">
        <f t="shared" si="36"/>
        <v>2120</v>
      </c>
      <c r="C463">
        <f t="shared" si="33"/>
        <v>2.0563762925214271E-7</v>
      </c>
      <c r="D463" s="13">
        <f t="shared" si="34"/>
        <v>35.333333333333336</v>
      </c>
      <c r="E463">
        <f t="shared" si="35"/>
        <v>205.63762925214272</v>
      </c>
    </row>
    <row r="464" spans="2:5">
      <c r="B464">
        <f t="shared" si="36"/>
        <v>2125</v>
      </c>
      <c r="C464">
        <f t="shared" si="33"/>
        <v>2.022124026391877E-7</v>
      </c>
      <c r="D464" s="13">
        <f t="shared" si="34"/>
        <v>35.416666666666664</v>
      </c>
      <c r="E464">
        <f t="shared" si="35"/>
        <v>202.2124026391877</v>
      </c>
    </row>
    <row r="465" spans="2:5">
      <c r="B465">
        <f t="shared" si="36"/>
        <v>2130</v>
      </c>
      <c r="C465">
        <f t="shared" si="33"/>
        <v>1.9884425787284803E-7</v>
      </c>
      <c r="D465" s="13">
        <f t="shared" si="34"/>
        <v>35.5</v>
      </c>
      <c r="E465">
        <f t="shared" si="35"/>
        <v>198.84425787284803</v>
      </c>
    </row>
    <row r="466" spans="2:5">
      <c r="B466">
        <f t="shared" si="36"/>
        <v>2135</v>
      </c>
      <c r="C466">
        <f t="shared" si="33"/>
        <v>1.9553224367673193E-7</v>
      </c>
      <c r="D466" s="13">
        <f t="shared" si="34"/>
        <v>35.583333333333336</v>
      </c>
      <c r="E466">
        <f t="shared" si="35"/>
        <v>195.53224367673192</v>
      </c>
    </row>
    <row r="467" spans="2:5">
      <c r="B467">
        <f t="shared" si="36"/>
        <v>2140</v>
      </c>
      <c r="C467">
        <f t="shared" si="33"/>
        <v>1.9227542462759262E-7</v>
      </c>
      <c r="D467" s="13">
        <f t="shared" si="34"/>
        <v>35.666666666666664</v>
      </c>
      <c r="E467">
        <f t="shared" si="35"/>
        <v>192.27542462759263</v>
      </c>
    </row>
    <row r="468" spans="2:5">
      <c r="B468">
        <f t="shared" si="36"/>
        <v>2145</v>
      </c>
      <c r="C468">
        <f t="shared" si="33"/>
        <v>1.8907288089113295E-7</v>
      </c>
      <c r="D468" s="13">
        <f t="shared" si="34"/>
        <v>35.75</v>
      </c>
      <c r="E468">
        <f t="shared" si="35"/>
        <v>189.07288089113294</v>
      </c>
    </row>
    <row r="469" spans="2:5">
      <c r="B469">
        <f t="shared" si="36"/>
        <v>2150</v>
      </c>
      <c r="C469">
        <f t="shared" si="33"/>
        <v>1.8592370796221404E-7</v>
      </c>
      <c r="D469" s="13">
        <f t="shared" si="34"/>
        <v>35.833333333333336</v>
      </c>
      <c r="E469">
        <f t="shared" si="35"/>
        <v>185.92370796221402</v>
      </c>
    </row>
    <row r="470" spans="2:5">
      <c r="B470">
        <f t="shared" si="36"/>
        <v>2155</v>
      </c>
      <c r="C470">
        <f t="shared" si="33"/>
        <v>1.8282701640939263E-7</v>
      </c>
      <c r="D470" s="13">
        <f t="shared" si="34"/>
        <v>35.916666666666664</v>
      </c>
      <c r="E470">
        <f t="shared" si="35"/>
        <v>182.82701640939263</v>
      </c>
    </row>
    <row r="471" spans="2:5">
      <c r="B471">
        <f t="shared" si="36"/>
        <v>2160</v>
      </c>
      <c r="C471">
        <f t="shared" si="33"/>
        <v>1.7978193162371607E-7</v>
      </c>
      <c r="D471" s="13">
        <f t="shared" si="34"/>
        <v>36</v>
      </c>
      <c r="E471">
        <f t="shared" si="35"/>
        <v>179.78193162371608</v>
      </c>
    </row>
    <row r="472" spans="2:5">
      <c r="B472">
        <f t="shared" si="36"/>
        <v>2165</v>
      </c>
      <c r="C472">
        <f t="shared" si="33"/>
        <v>1.7678759357170363E-7</v>
      </c>
      <c r="D472" s="13">
        <f t="shared" si="34"/>
        <v>36.083333333333336</v>
      </c>
      <c r="E472">
        <f t="shared" si="35"/>
        <v>176.78759357170364</v>
      </c>
    </row>
    <row r="473" spans="2:5">
      <c r="B473">
        <f t="shared" si="36"/>
        <v>2170</v>
      </c>
      <c r="C473">
        <f t="shared" si="33"/>
        <v>1.7384315655244411E-7</v>
      </c>
      <c r="D473" s="13">
        <f t="shared" si="34"/>
        <v>36.166666666666664</v>
      </c>
      <c r="E473">
        <f t="shared" si="35"/>
        <v>173.8431565524441</v>
      </c>
    </row>
    <row r="474" spans="2:5">
      <c r="B474">
        <f t="shared" si="36"/>
        <v>2175</v>
      </c>
      <c r="C474">
        <f t="shared" si="33"/>
        <v>1.7094778895874209E-7</v>
      </c>
      <c r="D474" s="13">
        <f t="shared" si="34"/>
        <v>36.25</v>
      </c>
      <c r="E474">
        <f t="shared" si="35"/>
        <v>170.94778895874208</v>
      </c>
    </row>
    <row r="475" spans="2:5">
      <c r="B475">
        <f t="shared" si="36"/>
        <v>2180</v>
      </c>
      <c r="C475">
        <f t="shared" si="33"/>
        <v>1.6810067304224392E-7</v>
      </c>
      <c r="D475" s="13">
        <f t="shared" si="34"/>
        <v>36.333333333333336</v>
      </c>
      <c r="E475">
        <f t="shared" si="35"/>
        <v>168.10067304224393</v>
      </c>
    </row>
    <row r="476" spans="2:5">
      <c r="B476">
        <f t="shared" si="36"/>
        <v>2185</v>
      </c>
      <c r="C476">
        <f t="shared" si="33"/>
        <v>1.653010046824789E-7</v>
      </c>
      <c r="D476" s="13">
        <f t="shared" si="34"/>
        <v>36.416666666666664</v>
      </c>
      <c r="E476">
        <f t="shared" si="35"/>
        <v>165.30100468247889</v>
      </c>
    </row>
    <row r="477" spans="2:5">
      <c r="B477">
        <f t="shared" si="36"/>
        <v>2190</v>
      </c>
      <c r="C477">
        <f t="shared" si="33"/>
        <v>1.6254799315974807E-7</v>
      </c>
      <c r="D477" s="13">
        <f t="shared" si="34"/>
        <v>36.5</v>
      </c>
      <c r="E477">
        <f t="shared" si="35"/>
        <v>162.54799315974807</v>
      </c>
    </row>
    <row r="478" spans="2:5">
      <c r="B478">
        <f t="shared" si="36"/>
        <v>2195</v>
      </c>
      <c r="C478">
        <f t="shared" si="33"/>
        <v>1.5984086093179916E-7</v>
      </c>
      <c r="D478" s="13">
        <f t="shared" si="34"/>
        <v>36.583333333333336</v>
      </c>
      <c r="E478">
        <f t="shared" si="35"/>
        <v>159.84086093179917</v>
      </c>
    </row>
    <row r="479" spans="2:5">
      <c r="B479">
        <f t="shared" si="36"/>
        <v>2200</v>
      </c>
      <c r="C479">
        <f t="shared" si="33"/>
        <v>1.5717884341422266E-7</v>
      </c>
      <c r="D479" s="13">
        <f t="shared" si="34"/>
        <v>36.666666666666664</v>
      </c>
      <c r="E479">
        <f t="shared" si="35"/>
        <v>157.17884341422265</v>
      </c>
    </row>
    <row r="480" spans="2:5">
      <c r="B480">
        <f t="shared" si="36"/>
        <v>2205</v>
      </c>
      <c r="C480">
        <f t="shared" si="33"/>
        <v>1.5456118876450748E-7</v>
      </c>
      <c r="D480" s="13">
        <f t="shared" si="34"/>
        <v>36.75</v>
      </c>
      <c r="E480">
        <f t="shared" si="35"/>
        <v>154.56118876450748</v>
      </c>
    </row>
    <row r="481" spans="2:5">
      <c r="B481">
        <f t="shared" si="36"/>
        <v>2210</v>
      </c>
      <c r="C481">
        <f t="shared" ref="C481:C519" si="37">$I$36*EXP(-$I$32*(B481-1560))+(1/$I$32)*($I$33+$I$34*((B481-1560)-1/$I$32))</f>
        <v>1.5198715766969576E-7</v>
      </c>
      <c r="D481" s="13">
        <f t="shared" si="34"/>
        <v>36.833333333333336</v>
      </c>
      <c r="E481">
        <f t="shared" si="35"/>
        <v>151.98715766969576</v>
      </c>
    </row>
    <row r="482" spans="2:5">
      <c r="B482">
        <f t="shared" si="36"/>
        <v>2215</v>
      </c>
      <c r="C482">
        <f t="shared" si="37"/>
        <v>1.4945602313757609E-7</v>
      </c>
      <c r="D482" s="13">
        <f t="shared" si="34"/>
        <v>36.916666666666664</v>
      </c>
      <c r="E482">
        <f t="shared" si="35"/>
        <v>149.4560231375761</v>
      </c>
    </row>
    <row r="483" spans="2:5">
      <c r="B483">
        <f t="shared" si="36"/>
        <v>2220</v>
      </c>
      <c r="C483">
        <f t="shared" si="37"/>
        <v>1.4696707029135677E-7</v>
      </c>
      <c r="D483" s="13">
        <f t="shared" si="34"/>
        <v>37</v>
      </c>
      <c r="E483">
        <f t="shared" si="35"/>
        <v>146.96707029135678</v>
      </c>
    </row>
    <row r="484" spans="2:5">
      <c r="B484">
        <f t="shared" si="36"/>
        <v>2225</v>
      </c>
      <c r="C484">
        <f t="shared" si="37"/>
        <v>1.4451959616776074E-7</v>
      </c>
      <c r="D484" s="13">
        <f t="shared" si="34"/>
        <v>37.083333333333336</v>
      </c>
      <c r="E484">
        <f t="shared" si="35"/>
        <v>144.51959616776074</v>
      </c>
    </row>
    <row r="485" spans="2:5">
      <c r="B485">
        <f t="shared" si="36"/>
        <v>2230</v>
      </c>
      <c r="C485">
        <f t="shared" si="37"/>
        <v>1.4211290951848532E-7</v>
      </c>
      <c r="D485" s="13">
        <f t="shared" si="34"/>
        <v>37.166666666666664</v>
      </c>
      <c r="E485">
        <f t="shared" si="35"/>
        <v>142.11290951848531</v>
      </c>
    </row>
    <row r="486" spans="2:5">
      <c r="B486">
        <f t="shared" si="36"/>
        <v>2235</v>
      </c>
      <c r="C486">
        <f t="shared" si="37"/>
        <v>1.3974633061497056E-7</v>
      </c>
      <c r="D486" s="13">
        <f t="shared" si="34"/>
        <v>37.25</v>
      </c>
      <c r="E486">
        <f t="shared" si="35"/>
        <v>139.74633061497056</v>
      </c>
    </row>
    <row r="487" spans="2:5">
      <c r="B487">
        <f t="shared" si="36"/>
        <v>2240</v>
      </c>
      <c r="C487">
        <f t="shared" si="37"/>
        <v>1.3741919105642129E-7</v>
      </c>
      <c r="D487" s="13">
        <f t="shared" si="34"/>
        <v>37.333333333333336</v>
      </c>
      <c r="E487">
        <f t="shared" si="35"/>
        <v>137.41919105642128</v>
      </c>
    </row>
    <row r="488" spans="2:5">
      <c r="B488">
        <f t="shared" si="36"/>
        <v>2245</v>
      </c>
      <c r="C488">
        <f t="shared" si="37"/>
        <v>1.3513083358102863E-7</v>
      </c>
      <c r="D488" s="13">
        <f t="shared" ref="D488:D519" si="38">B488/60</f>
        <v>37.416666666666664</v>
      </c>
      <c r="E488">
        <f t="shared" ref="E488:E519" si="39">C488*10^9</f>
        <v>135.13083358102864</v>
      </c>
    </row>
    <row r="489" spans="2:5">
      <c r="B489">
        <f t="shared" si="36"/>
        <v>2250</v>
      </c>
      <c r="C489">
        <f t="shared" si="37"/>
        <v>1.3288061188033694E-7</v>
      </c>
      <c r="D489" s="13">
        <f t="shared" si="38"/>
        <v>37.5</v>
      </c>
      <c r="E489">
        <f t="shared" si="39"/>
        <v>132.88061188033694</v>
      </c>
    </row>
    <row r="490" spans="2:5">
      <c r="B490">
        <f t="shared" si="36"/>
        <v>2255</v>
      </c>
      <c r="C490">
        <f t="shared" si="37"/>
        <v>1.3066789041670505E-7</v>
      </c>
      <c r="D490" s="13">
        <f t="shared" si="38"/>
        <v>37.583333333333336</v>
      </c>
      <c r="E490">
        <f t="shared" si="39"/>
        <v>130.66789041670503</v>
      </c>
    </row>
    <row r="491" spans="2:5">
      <c r="B491">
        <f t="shared" ref="B491:B519" si="40">B490+$J$31/372</f>
        <v>2260</v>
      </c>
      <c r="C491">
        <f t="shared" si="37"/>
        <v>1.2849204424380918E-7</v>
      </c>
      <c r="D491" s="13">
        <f t="shared" si="38"/>
        <v>37.666666666666664</v>
      </c>
      <c r="E491">
        <f t="shared" si="39"/>
        <v>128.49204424380918</v>
      </c>
    </row>
    <row r="492" spans="2:5">
      <c r="B492">
        <f t="shared" si="40"/>
        <v>2265</v>
      </c>
      <c r="C492">
        <f t="shared" si="37"/>
        <v>1.2635245883013722E-7</v>
      </c>
      <c r="D492" s="13">
        <f t="shared" si="38"/>
        <v>37.75</v>
      </c>
      <c r="E492">
        <f t="shared" si="39"/>
        <v>126.35245883013722</v>
      </c>
    </row>
    <row r="493" spans="2:5">
      <c r="B493">
        <f t="shared" si="40"/>
        <v>2270</v>
      </c>
      <c r="C493">
        <f t="shared" si="37"/>
        <v>1.2424852988542469E-7</v>
      </c>
      <c r="D493" s="13">
        <f t="shared" si="38"/>
        <v>37.833333333333336</v>
      </c>
      <c r="E493">
        <f t="shared" si="39"/>
        <v>124.24852988542469</v>
      </c>
    </row>
    <row r="494" spans="2:5">
      <c r="B494">
        <f t="shared" si="40"/>
        <v>2275</v>
      </c>
      <c r="C494">
        <f t="shared" si="37"/>
        <v>1.2217966318998268E-7</v>
      </c>
      <c r="D494" s="13">
        <f t="shared" si="38"/>
        <v>37.916666666666664</v>
      </c>
      <c r="E494">
        <f t="shared" si="39"/>
        <v>122.17966318998268</v>
      </c>
    </row>
    <row r="495" spans="2:5">
      <c r="B495">
        <f t="shared" si="40"/>
        <v>2280</v>
      </c>
      <c r="C495">
        <f t="shared" si="37"/>
        <v>1.2014527442687084E-7</v>
      </c>
      <c r="D495" s="13">
        <f t="shared" si="38"/>
        <v>38</v>
      </c>
      <c r="E495">
        <f t="shared" si="39"/>
        <v>120.14527442687084</v>
      </c>
    </row>
    <row r="496" spans="2:5">
      <c r="B496">
        <f t="shared" si="40"/>
        <v>2285</v>
      </c>
      <c r="C496">
        <f t="shared" si="37"/>
        <v>1.1814478901686642E-7</v>
      </c>
      <c r="D496" s="13">
        <f t="shared" si="38"/>
        <v>38.083333333333336</v>
      </c>
      <c r="E496">
        <f t="shared" si="39"/>
        <v>118.14478901686641</v>
      </c>
    </row>
    <row r="497" spans="2:5">
      <c r="B497">
        <f t="shared" si="40"/>
        <v>2290</v>
      </c>
      <c r="C497">
        <f t="shared" si="37"/>
        <v>1.1617764195618407E-7</v>
      </c>
      <c r="D497" s="13">
        <f t="shared" si="38"/>
        <v>38.166666666666664</v>
      </c>
      <c r="E497">
        <f t="shared" si="39"/>
        <v>116.17764195618406</v>
      </c>
    </row>
    <row r="498" spans="2:5">
      <c r="B498">
        <f t="shared" si="40"/>
        <v>2295</v>
      </c>
      <c r="C498">
        <f t="shared" si="37"/>
        <v>1.1424327765690004E-7</v>
      </c>
      <c r="D498" s="13">
        <f t="shared" si="38"/>
        <v>38.25</v>
      </c>
      <c r="E498">
        <f t="shared" si="39"/>
        <v>114.24327765690005</v>
      </c>
    </row>
    <row r="499" spans="2:5">
      <c r="B499">
        <f t="shared" si="40"/>
        <v>2300</v>
      </c>
      <c r="C499">
        <f t="shared" si="37"/>
        <v>1.1234114979003544E-7</v>
      </c>
      <c r="D499" s="13">
        <f t="shared" si="38"/>
        <v>38.333333333333336</v>
      </c>
      <c r="E499">
        <f t="shared" si="39"/>
        <v>112.34114979003543</v>
      </c>
    </row>
    <row r="500" spans="2:5">
      <c r="B500">
        <f t="shared" si="40"/>
        <v>2305</v>
      </c>
      <c r="C500">
        <f t="shared" si="37"/>
        <v>1.1047072113125496E-7</v>
      </c>
      <c r="D500" s="13">
        <f t="shared" si="38"/>
        <v>38.416666666666664</v>
      </c>
      <c r="E500">
        <f t="shared" si="39"/>
        <v>110.47072113125496</v>
      </c>
    </row>
    <row r="501" spans="2:5">
      <c r="B501">
        <f t="shared" si="40"/>
        <v>2310</v>
      </c>
      <c r="C501">
        <f t="shared" si="37"/>
        <v>1.0863146340913648E-7</v>
      </c>
      <c r="D501" s="13">
        <f t="shared" si="38"/>
        <v>38.5</v>
      </c>
      <c r="E501">
        <f t="shared" si="39"/>
        <v>108.63146340913647</v>
      </c>
    </row>
    <row r="502" spans="2:5">
      <c r="B502">
        <f t="shared" si="40"/>
        <v>2315</v>
      </c>
      <c r="C502">
        <f t="shared" si="37"/>
        <v>1.0682285715596984E-7</v>
      </c>
      <c r="D502" s="13">
        <f t="shared" si="38"/>
        <v>38.583333333333336</v>
      </c>
      <c r="E502">
        <f t="shared" si="39"/>
        <v>106.82285715596984</v>
      </c>
    </row>
    <row r="503" spans="2:5">
      <c r="B503">
        <f t="shared" si="40"/>
        <v>2320</v>
      </c>
      <c r="C503">
        <f t="shared" si="37"/>
        <v>1.0504439156104179E-7</v>
      </c>
      <c r="D503" s="13">
        <f t="shared" si="38"/>
        <v>38.666666666666664</v>
      </c>
      <c r="E503">
        <f t="shared" si="39"/>
        <v>105.04439156104179</v>
      </c>
    </row>
    <row r="504" spans="2:5">
      <c r="B504">
        <f t="shared" si="40"/>
        <v>2325</v>
      </c>
      <c r="C504">
        <f t="shared" si="37"/>
        <v>1.03295564326366E-7</v>
      </c>
      <c r="D504" s="13">
        <f t="shared" si="38"/>
        <v>38.75</v>
      </c>
      <c r="E504">
        <f t="shared" si="39"/>
        <v>103.29556432636599</v>
      </c>
    </row>
    <row r="505" spans="2:5">
      <c r="B505">
        <f t="shared" si="40"/>
        <v>2330</v>
      </c>
      <c r="C505">
        <f t="shared" si="37"/>
        <v>1.015758815248173E-7</v>
      </c>
      <c r="D505" s="13">
        <f t="shared" si="38"/>
        <v>38.833333333333336</v>
      </c>
      <c r="E505">
        <f t="shared" si="39"/>
        <v>101.57588152481731</v>
      </c>
    </row>
    <row r="506" spans="2:5">
      <c r="B506">
        <f t="shared" si="40"/>
        <v>2335</v>
      </c>
      <c r="C506">
        <f t="shared" si="37"/>
        <v>9.9884857460630329E-8</v>
      </c>
      <c r="D506" s="13">
        <f t="shared" si="38"/>
        <v>38.916666666666664</v>
      </c>
      <c r="E506">
        <f t="shared" si="39"/>
        <v>99.884857460630329</v>
      </c>
    </row>
    <row r="507" spans="2:5">
      <c r="B507">
        <f t="shared" si="40"/>
        <v>2340</v>
      </c>
      <c r="C507">
        <f t="shared" si="37"/>
        <v>9.8222014532222712E-8</v>
      </c>
      <c r="D507" s="13">
        <f t="shared" si="38"/>
        <v>39</v>
      </c>
      <c r="E507">
        <f t="shared" si="39"/>
        <v>98.222014532222715</v>
      </c>
    </row>
    <row r="508" spans="2:5">
      <c r="B508">
        <f t="shared" si="40"/>
        <v>2345</v>
      </c>
      <c r="C508">
        <f t="shared" si="37"/>
        <v>9.6586883097304527E-8</v>
      </c>
      <c r="D508" s="13">
        <f t="shared" si="38"/>
        <v>39.083333333333336</v>
      </c>
      <c r="E508">
        <f t="shared" si="39"/>
        <v>96.586883097304522</v>
      </c>
    </row>
    <row r="509" spans="2:5">
      <c r="B509">
        <f t="shared" si="40"/>
        <v>2350</v>
      </c>
      <c r="C509">
        <f t="shared" si="37"/>
        <v>9.4979001340235662E-8</v>
      </c>
      <c r="D509" s="13">
        <f t="shared" si="38"/>
        <v>39.166666666666664</v>
      </c>
      <c r="E509">
        <f t="shared" si="39"/>
        <v>94.979001340235655</v>
      </c>
    </row>
    <row r="510" spans="2:5">
      <c r="B510">
        <f t="shared" si="40"/>
        <v>2355</v>
      </c>
      <c r="C510">
        <f t="shared" si="37"/>
        <v>9.3397915141593584E-8</v>
      </c>
      <c r="D510" s="13">
        <f t="shared" si="38"/>
        <v>39.25</v>
      </c>
      <c r="E510">
        <f t="shared" si="39"/>
        <v>93.397915141593586</v>
      </c>
    </row>
    <row r="511" spans="2:5">
      <c r="B511">
        <f t="shared" si="40"/>
        <v>2360</v>
      </c>
      <c r="C511">
        <f t="shared" si="37"/>
        <v>9.1843177949915122E-8</v>
      </c>
      <c r="D511" s="13">
        <f t="shared" si="38"/>
        <v>39.333333333333336</v>
      </c>
      <c r="E511">
        <f t="shared" si="39"/>
        <v>91.843177949915116</v>
      </c>
    </row>
    <row r="512" spans="2:5">
      <c r="B512">
        <f t="shared" si="40"/>
        <v>2365</v>
      </c>
      <c r="C512">
        <f t="shared" si="37"/>
        <v>9.0314350655575082E-8</v>
      </c>
      <c r="D512" s="13">
        <f t="shared" si="38"/>
        <v>39.416666666666664</v>
      </c>
      <c r="E512">
        <f t="shared" si="39"/>
        <v>90.314350655575083</v>
      </c>
    </row>
    <row r="513" spans="2:5">
      <c r="B513">
        <f t="shared" si="40"/>
        <v>2370</v>
      </c>
      <c r="C513">
        <f t="shared" si="37"/>
        <v>8.8811001466767317E-8</v>
      </c>
      <c r="D513" s="13">
        <f t="shared" si="38"/>
        <v>39.5</v>
      </c>
      <c r="E513">
        <f t="shared" si="39"/>
        <v>88.811001466767323</v>
      </c>
    </row>
    <row r="514" spans="2:5">
      <c r="B514">
        <f t="shared" si="40"/>
        <v>2375</v>
      </c>
      <c r="C514">
        <f t="shared" si="37"/>
        <v>8.7332705787552249E-8</v>
      </c>
      <c r="D514" s="13">
        <f t="shared" si="38"/>
        <v>39.583333333333336</v>
      </c>
      <c r="E514">
        <f t="shared" si="39"/>
        <v>87.332705787552243</v>
      </c>
    </row>
    <row r="515" spans="2:5">
      <c r="B515">
        <f t="shared" si="40"/>
        <v>2380</v>
      </c>
      <c r="C515">
        <f t="shared" si="37"/>
        <v>8.5879046097936814E-8</v>
      </c>
      <c r="D515" s="13">
        <f t="shared" si="38"/>
        <v>39.666666666666664</v>
      </c>
      <c r="E515">
        <f t="shared" si="39"/>
        <v>85.879046097936808</v>
      </c>
    </row>
    <row r="516" spans="2:5">
      <c r="B516">
        <f t="shared" si="40"/>
        <v>2385</v>
      </c>
      <c r="C516">
        <f t="shared" si="37"/>
        <v>8.4449611835952827E-8</v>
      </c>
      <c r="D516" s="13">
        <f t="shared" si="38"/>
        <v>39.75</v>
      </c>
      <c r="E516">
        <f t="shared" si="39"/>
        <v>84.449611835952823</v>
      </c>
    </row>
    <row r="517" spans="2:5">
      <c r="B517">
        <f t="shared" si="40"/>
        <v>2390</v>
      </c>
      <c r="C517">
        <f t="shared" si="37"/>
        <v>8.3043999281700721E-8</v>
      </c>
      <c r="D517" s="13">
        <f t="shared" si="38"/>
        <v>39.833333333333336</v>
      </c>
      <c r="E517">
        <f t="shared" si="39"/>
        <v>83.043999281700721</v>
      </c>
    </row>
    <row r="518" spans="2:5">
      <c r="B518">
        <f t="shared" si="40"/>
        <v>2395</v>
      </c>
      <c r="C518">
        <f t="shared" si="37"/>
        <v>8.16618114433255E-8</v>
      </c>
      <c r="D518" s="13">
        <f t="shared" si="38"/>
        <v>39.916666666666664</v>
      </c>
      <c r="E518">
        <f t="shared" si="39"/>
        <v>81.661811443325504</v>
      </c>
    </row>
    <row r="519" spans="2:5">
      <c r="B519" s="16">
        <f t="shared" si="40"/>
        <v>2400</v>
      </c>
      <c r="C519">
        <f t="shared" si="37"/>
        <v>8.0302657944893007E-8</v>
      </c>
      <c r="D519" s="13">
        <f t="shared" si="38"/>
        <v>40</v>
      </c>
      <c r="E519">
        <f t="shared" si="39"/>
        <v>80.302657944893014</v>
      </c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O519"/>
  <sheetViews>
    <sheetView zoomScaleNormal="100" workbookViewId="0">
      <selection activeCell="A10" sqref="A10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6" max="7" width="12.125" bestFit="1" customWidth="1"/>
    <col min="8" max="8" width="14.375" customWidth="1"/>
    <col min="9" max="9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</row>
    <row r="8" spans="1:119">
      <c r="A8" s="4"/>
      <c r="B8" s="5"/>
      <c r="C8" s="5"/>
      <c r="D8" s="5"/>
      <c r="E8" s="5"/>
      <c r="F8" s="5"/>
      <c r="G8" s="6"/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470</v>
      </c>
      <c r="C11" s="13"/>
      <c r="D11">
        <v>470</v>
      </c>
      <c r="E11">
        <v>470</v>
      </c>
      <c r="F11">
        <v>470</v>
      </c>
      <c r="G11">
        <v>470</v>
      </c>
      <c r="H11">
        <v>470</v>
      </c>
      <c r="I11">
        <v>470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/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/>
      <c r="D13" s="13">
        <f>1/180</f>
        <v>5.5555555555555558E-3</v>
      </c>
      <c r="E13" s="13">
        <f t="shared" ref="E13:I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/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/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>
      <c r="A16" t="s">
        <v>1</v>
      </c>
      <c r="B16" s="13">
        <v>0.9</v>
      </c>
      <c r="C16" s="14"/>
      <c r="D16">
        <v>0.9</v>
      </c>
      <c r="E16">
        <v>0.9</v>
      </c>
      <c r="F16">
        <v>0.9</v>
      </c>
      <c r="G16">
        <v>0.9</v>
      </c>
      <c r="H16">
        <v>0.9</v>
      </c>
      <c r="I16">
        <v>0.9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0.98</v>
      </c>
      <c r="C17" s="20"/>
      <c r="D17" s="13">
        <v>0.98</v>
      </c>
      <c r="E17" s="13">
        <v>0.98</v>
      </c>
      <c r="F17" s="13">
        <v>0.98</v>
      </c>
      <c r="G17" s="13">
        <v>0.98</v>
      </c>
      <c r="H17" s="13">
        <v>0.98</v>
      </c>
      <c r="I17" s="13">
        <v>0.98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0.98</v>
      </c>
      <c r="C18" s="20"/>
      <c r="D18" s="13">
        <v>0.98</v>
      </c>
      <c r="E18" s="13">
        <v>0.98</v>
      </c>
      <c r="F18" s="13">
        <v>0.98</v>
      </c>
      <c r="G18" s="13">
        <v>0.98</v>
      </c>
      <c r="H18" s="13">
        <v>0.98</v>
      </c>
      <c r="I18" s="13">
        <v>0.98</v>
      </c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0.98</v>
      </c>
      <c r="C19" s="20"/>
      <c r="D19" s="13">
        <v>0.98</v>
      </c>
      <c r="E19" s="13">
        <v>0.98</v>
      </c>
      <c r="F19" s="13">
        <v>0.98</v>
      </c>
      <c r="G19" s="13">
        <v>0.98</v>
      </c>
      <c r="H19" s="13">
        <v>0.98</v>
      </c>
      <c r="I19" s="13">
        <v>0.98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>
      <c r="A20" s="15" t="s">
        <v>2</v>
      </c>
      <c r="B20">
        <f>1.66*10^-10</f>
        <v>1.66E-10</v>
      </c>
      <c r="C20" s="14"/>
      <c r="D20">
        <f t="shared" ref="D20:I20" si="1">1.66*10^-10</f>
        <v>1.66E-10</v>
      </c>
      <c r="E20">
        <f t="shared" si="1"/>
        <v>1.66E-10</v>
      </c>
      <c r="F20">
        <f t="shared" si="1"/>
        <v>1.66E-10</v>
      </c>
      <c r="G20">
        <f t="shared" si="1"/>
        <v>1.66E-10</v>
      </c>
      <c r="H20">
        <f t="shared" si="1"/>
        <v>1.66E-10</v>
      </c>
      <c r="I20">
        <f t="shared" si="1"/>
        <v>1.66E-10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3</v>
      </c>
      <c r="B21" s="13">
        <v>0</v>
      </c>
      <c r="C21" s="13"/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13">
        <v>0</v>
      </c>
      <c r="C22" s="13"/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3</v>
      </c>
      <c r="B23" s="13">
        <v>0</v>
      </c>
      <c r="C23" s="13"/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13">
        <v>0</v>
      </c>
      <c r="C24" s="13"/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>
        <f>2*10^-10</f>
        <v>2.0000000000000001E-10</v>
      </c>
      <c r="C25" s="13"/>
      <c r="D25">
        <f>2*10^-10</f>
        <v>2.0000000000000001E-10</v>
      </c>
      <c r="E25">
        <v>0</v>
      </c>
      <c r="F25">
        <v>0</v>
      </c>
      <c r="G25">
        <v>0</v>
      </c>
      <c r="H25">
        <v>0</v>
      </c>
      <c r="I25">
        <v>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3</v>
      </c>
      <c r="B26">
        <v>0</v>
      </c>
      <c r="C26" s="13"/>
      <c r="D26">
        <f>- 1.6666666666667*10^-12</f>
        <v>-1.6666666666667001E-12</v>
      </c>
      <c r="E26">
        <v>0</v>
      </c>
      <c r="F26">
        <v>0</v>
      </c>
      <c r="G26">
        <v>0</v>
      </c>
      <c r="H26">
        <v>0</v>
      </c>
      <c r="I26">
        <v>0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13">
        <v>0</v>
      </c>
      <c r="C27" s="13"/>
      <c r="D27">
        <v>0</v>
      </c>
      <c r="E27">
        <v>0</v>
      </c>
      <c r="F27">
        <v>0</v>
      </c>
      <c r="G27">
        <f>1*10^-5</f>
        <v>1.0000000000000001E-5</v>
      </c>
      <c r="H27">
        <f>1*10^-5</f>
        <v>1.0000000000000001E-5</v>
      </c>
      <c r="I27">
        <v>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3</v>
      </c>
      <c r="B28" s="13">
        <v>0</v>
      </c>
      <c r="C28" s="13"/>
      <c r="D28">
        <v>0</v>
      </c>
      <c r="E28">
        <v>0</v>
      </c>
      <c r="F28">
        <f>5.55555555555555*10^-8</f>
        <v>5.5555555555555502E-8</v>
      </c>
      <c r="G28">
        <v>0</v>
      </c>
      <c r="H28">
        <f>-5.55555555555555*10^-8</f>
        <v>-5.5555555555555502E-8</v>
      </c>
      <c r="I28" s="13">
        <v>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14</v>
      </c>
      <c r="B30" s="21">
        <v>0</v>
      </c>
      <c r="C30" s="11"/>
      <c r="D30" s="21">
        <v>1</v>
      </c>
      <c r="E30" s="21">
        <v>2</v>
      </c>
      <c r="F30" s="21">
        <v>3</v>
      </c>
      <c r="G30" s="21">
        <v>4</v>
      </c>
      <c r="H30" s="21">
        <v>5</v>
      </c>
      <c r="I30" s="21">
        <v>6</v>
      </c>
      <c r="J30" s="21">
        <v>7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6</v>
      </c>
      <c r="B31">
        <v>0</v>
      </c>
      <c r="D31">
        <v>600</v>
      </c>
      <c r="E31">
        <v>720</v>
      </c>
      <c r="F31">
        <v>1020</v>
      </c>
      <c r="G31">
        <v>1200</v>
      </c>
      <c r="H31">
        <v>1380</v>
      </c>
      <c r="I31">
        <v>1560</v>
      </c>
      <c r="J31">
        <v>1860</v>
      </c>
    </row>
    <row r="32" spans="1:119">
      <c r="A32" s="10" t="s">
        <v>7</v>
      </c>
      <c r="B32">
        <f>B13*(1+B14-B12*B18*B16*B15)</f>
        <v>3.1611111111111111E-3</v>
      </c>
      <c r="D32">
        <f>D13*(1+D14-D12*D18*D16*D15)</f>
        <v>3.1611111111111111E-3</v>
      </c>
      <c r="E32">
        <f t="shared" ref="E32:I32" si="2">E13*(1+E14-E12*E18*E16*E15)</f>
        <v>3.1611111111111111E-3</v>
      </c>
      <c r="F32">
        <f t="shared" si="2"/>
        <v>3.1611111111111111E-3</v>
      </c>
      <c r="G32">
        <f t="shared" si="2"/>
        <v>3.1611111111111111E-3</v>
      </c>
      <c r="H32">
        <f t="shared" si="2"/>
        <v>3.1611111111111111E-3</v>
      </c>
      <c r="I32">
        <f t="shared" si="2"/>
        <v>3.1611111111111111E-3</v>
      </c>
    </row>
    <row r="33" spans="1:9">
      <c r="A33" s="10" t="s">
        <v>4</v>
      </c>
      <c r="B33">
        <f>1/B11*(B20+B22*B24*B15+(1-B12)*(B25+B27)*B19*B17*B15)</f>
        <v>5.5753191489361708E-13</v>
      </c>
      <c r="D33">
        <f t="shared" ref="D33:I33" si="3">1/D11*(D20+D22*D24*D15+(1-D12)*(D25+D27)*D19*D17*D15)</f>
        <v>5.5753191489361708E-13</v>
      </c>
      <c r="E33">
        <f t="shared" si="3"/>
        <v>3.5319148936170213E-13</v>
      </c>
      <c r="F33">
        <f t="shared" si="3"/>
        <v>3.5319148936170213E-13</v>
      </c>
      <c r="G33">
        <f t="shared" si="3"/>
        <v>1.0217374468085109E-8</v>
      </c>
      <c r="H33">
        <f t="shared" si="3"/>
        <v>1.0217374468085109E-8</v>
      </c>
      <c r="I33">
        <f t="shared" si="3"/>
        <v>3.5319148936170213E-13</v>
      </c>
    </row>
    <row r="34" spans="1:9">
      <c r="A34" s="10" t="s">
        <v>5</v>
      </c>
      <c r="B34">
        <f>1/B11*(B21+B23*B24*B15+(1-B12)*(B26+B28)*B19*B17*B15)</f>
        <v>0</v>
      </c>
      <c r="D34">
        <f t="shared" ref="D34:I34" si="4">1/D11*(D21+D23*D24*D15+(1-D12)*(D26+D28)*D19*D17*D15)</f>
        <v>-1.7028368794326582E-15</v>
      </c>
      <c r="E34">
        <f t="shared" si="4"/>
        <v>0</v>
      </c>
      <c r="F34">
        <f t="shared" si="4"/>
        <v>5.6761229314420745E-11</v>
      </c>
      <c r="G34">
        <f t="shared" si="4"/>
        <v>0</v>
      </c>
      <c r="H34">
        <f t="shared" si="4"/>
        <v>-5.6761229314420745E-11</v>
      </c>
      <c r="I34">
        <f t="shared" si="4"/>
        <v>0</v>
      </c>
    </row>
    <row r="35" spans="1:9">
      <c r="A35" s="10" t="s">
        <v>8</v>
      </c>
      <c r="B35">
        <f>0.1*10^-9</f>
        <v>1.0000000000000002E-10</v>
      </c>
      <c r="C35" s="14"/>
      <c r="D35">
        <f>C159</f>
        <v>1.6491112024033387E-10</v>
      </c>
      <c r="E35">
        <f>C183</f>
        <v>1.5768246787262147E-10</v>
      </c>
      <c r="F35">
        <f>C243</f>
        <v>1.295314542627179E-10</v>
      </c>
      <c r="G35">
        <f>C279</f>
        <v>7.6748237907049769E-7</v>
      </c>
      <c r="H35">
        <f>C315</f>
        <v>1.8369492021771333E-6</v>
      </c>
      <c r="I35">
        <f>C351</f>
        <v>1.6750044379413415E-6</v>
      </c>
    </row>
    <row r="36" spans="1:9">
      <c r="A36" s="10" t="s">
        <v>11</v>
      </c>
      <c r="B36">
        <f>B35-(1/B32)*(B33-B34/B32)</f>
        <v>-7.6372134764237358E-11</v>
      </c>
      <c r="D36">
        <f>D35-(1/D32)*(D33-D34/D32)</f>
        <v>-1.8187040569090057E-10</v>
      </c>
      <c r="E36">
        <f t="shared" ref="E36:H36" si="5">E35-(1/E32)*(E33-E34/E32)</f>
        <v>4.5952295491063687E-11</v>
      </c>
      <c r="F36">
        <f t="shared" si="5"/>
        <v>5.6803308401816629E-6</v>
      </c>
      <c r="G36">
        <f t="shared" si="5"/>
        <v>-2.4647274702358637E-6</v>
      </c>
      <c r="H36">
        <f t="shared" si="5"/>
        <v>-7.0755736860290093E-6</v>
      </c>
      <c r="I36">
        <f>I35-(1/I32)*(I33-I34/I32)</f>
        <v>1.67489270776896E-6</v>
      </c>
    </row>
    <row r="38" spans="1:9">
      <c r="A38" s="17"/>
      <c r="B38" s="17" t="s">
        <v>9</v>
      </c>
      <c r="C38" s="17" t="s">
        <v>10</v>
      </c>
      <c r="D38" s="17" t="s">
        <v>12</v>
      </c>
      <c r="E38" s="17" t="s">
        <v>13</v>
      </c>
    </row>
    <row r="39" spans="1:9">
      <c r="B39" s="16">
        <v>0</v>
      </c>
      <c r="C39" s="16">
        <f>B35</f>
        <v>1.0000000000000002E-10</v>
      </c>
      <c r="D39" s="13">
        <f>B39/60</f>
        <v>0</v>
      </c>
      <c r="E39">
        <f>C39*10^9</f>
        <v>0.10000000000000002</v>
      </c>
    </row>
    <row r="40" spans="1:9">
      <c r="B40">
        <f>B39+J31/372</f>
        <v>5</v>
      </c>
      <c r="C40">
        <f>$B$36*EXP(-$B$32*B40)+(1/$B$32)*($B$33+$B$34*(B40-1/$B$32))</f>
        <v>1.0119761460502981E-10</v>
      </c>
      <c r="D40" s="13">
        <f t="shared" ref="D40:D103" si="6">B40/60</f>
        <v>8.3333333333333329E-2</v>
      </c>
      <c r="E40">
        <f t="shared" ref="E40:E103" si="7">C40*10^9</f>
        <v>0.10119761460502981</v>
      </c>
    </row>
    <row r="41" spans="1:9">
      <c r="B41">
        <f>B40+$J$31/372</f>
        <v>10</v>
      </c>
      <c r="C41">
        <f t="shared" ref="C41:C104" si="8">$B$36*EXP(-$B$32*B41)+(1/$B$32)*($B$33+$B$34*(B41-1/$B$32))</f>
        <v>1.0237644905226242E-10</v>
      </c>
      <c r="D41" s="13">
        <f t="shared" si="6"/>
        <v>0.16666666666666666</v>
      </c>
      <c r="E41">
        <f t="shared" si="7"/>
        <v>0.10237644905226242</v>
      </c>
    </row>
    <row r="42" spans="1:9">
      <c r="B42">
        <f>B41+$J$31/372</f>
        <v>15</v>
      </c>
      <c r="C42">
        <f t="shared" si="8"/>
        <v>1.035367978390473E-10</v>
      </c>
      <c r="D42" s="13">
        <f t="shared" si="6"/>
        <v>0.25</v>
      </c>
      <c r="E42">
        <f t="shared" si="7"/>
        <v>0.1035367978390473</v>
      </c>
    </row>
    <row r="43" spans="1:9">
      <c r="B43">
        <f t="shared" ref="B43:B106" si="9">B42+$J$31/372</f>
        <v>20</v>
      </c>
      <c r="C43">
        <f t="shared" si="8"/>
        <v>1.0467895084463174E-10</v>
      </c>
      <c r="D43" s="13">
        <f t="shared" si="6"/>
        <v>0.33333333333333331</v>
      </c>
      <c r="E43">
        <f t="shared" si="7"/>
        <v>0.10467895084463175</v>
      </c>
    </row>
    <row r="44" spans="1:9">
      <c r="B44">
        <f t="shared" si="9"/>
        <v>25</v>
      </c>
      <c r="C44">
        <f>$B$36*EXP(-$B$32*B44)+(1/$B$32)*($B$33+$B$34*(B44-1/$B$32))</f>
        <v>1.0580319340257858E-10</v>
      </c>
      <c r="D44" s="13">
        <f t="shared" si="6"/>
        <v>0.41666666666666669</v>
      </c>
      <c r="E44">
        <f t="shared" si="7"/>
        <v>0.10580319340257859</v>
      </c>
    </row>
    <row r="45" spans="1:9">
      <c r="B45">
        <f t="shared" si="9"/>
        <v>30</v>
      </c>
      <c r="C45">
        <f t="shared" si="8"/>
        <v>1.0690980637204855E-10</v>
      </c>
      <c r="D45" s="13">
        <f t="shared" si="6"/>
        <v>0.5</v>
      </c>
      <c r="E45">
        <f t="shared" si="7"/>
        <v>0.10690980637204854</v>
      </c>
    </row>
    <row r="46" spans="1:9">
      <c r="B46">
        <f t="shared" si="9"/>
        <v>35</v>
      </c>
      <c r="C46">
        <f t="shared" si="8"/>
        <v>1.0799906620796473E-10</v>
      </c>
      <c r="D46" s="13">
        <f t="shared" si="6"/>
        <v>0.58333333333333337</v>
      </c>
      <c r="E46">
        <f t="shared" si="7"/>
        <v>0.10799906620796473</v>
      </c>
    </row>
    <row r="47" spans="1:9">
      <c r="B47">
        <f t="shared" si="9"/>
        <v>40</v>
      </c>
      <c r="C47">
        <f t="shared" si="8"/>
        <v>1.0907124503007668E-10</v>
      </c>
      <c r="D47" s="13">
        <f t="shared" si="6"/>
        <v>0.66666666666666663</v>
      </c>
      <c r="E47">
        <f t="shared" si="7"/>
        <v>0.10907124503007667</v>
      </c>
    </row>
    <row r="48" spans="1:9">
      <c r="B48">
        <f t="shared" si="9"/>
        <v>45</v>
      </c>
      <c r="C48">
        <f t="shared" si="8"/>
        <v>1.1012661069094167E-10</v>
      </c>
      <c r="D48" s="13">
        <f t="shared" si="6"/>
        <v>0.75</v>
      </c>
      <c r="E48">
        <f t="shared" si="7"/>
        <v>0.11012661069094166</v>
      </c>
    </row>
    <row r="49" spans="2:5">
      <c r="B49">
        <f t="shared" si="9"/>
        <v>50</v>
      </c>
      <c r="C49">
        <f t="shared" si="8"/>
        <v>1.1116542684283983E-10</v>
      </c>
      <c r="D49" s="13">
        <f t="shared" si="6"/>
        <v>0.83333333333333337</v>
      </c>
      <c r="E49">
        <f t="shared" si="7"/>
        <v>0.11116542684283982</v>
      </c>
    </row>
    <row r="50" spans="2:5">
      <c r="B50">
        <f t="shared" si="9"/>
        <v>55</v>
      </c>
      <c r="C50">
        <f t="shared" si="8"/>
        <v>1.1218795300363984E-10</v>
      </c>
      <c r="D50" s="13">
        <f t="shared" si="6"/>
        <v>0.91666666666666663</v>
      </c>
      <c r="E50">
        <f t="shared" si="7"/>
        <v>0.11218795300363985</v>
      </c>
    </row>
    <row r="51" spans="2:5">
      <c r="B51">
        <f t="shared" si="9"/>
        <v>60</v>
      </c>
      <c r="C51">
        <f t="shared" si="8"/>
        <v>1.1319444462163208E-10</v>
      </c>
      <c r="D51" s="13">
        <f t="shared" si="6"/>
        <v>1</v>
      </c>
      <c r="E51">
        <f t="shared" si="7"/>
        <v>0.11319444462163208</v>
      </c>
    </row>
    <row r="52" spans="2:5">
      <c r="B52">
        <f t="shared" si="9"/>
        <v>65</v>
      </c>
      <c r="C52">
        <f t="shared" si="8"/>
        <v>1.1418515313934477E-10</v>
      </c>
      <c r="D52" s="13">
        <f t="shared" si="6"/>
        <v>1.0833333333333333</v>
      </c>
      <c r="E52">
        <f t="shared" si="7"/>
        <v>0.11418515313934477</v>
      </c>
    </row>
    <row r="53" spans="2:5">
      <c r="B53">
        <f t="shared" si="9"/>
        <v>70</v>
      </c>
      <c r="C53">
        <f t="shared" si="8"/>
        <v>1.1516032605635959E-10</v>
      </c>
      <c r="D53" s="13">
        <f t="shared" si="6"/>
        <v>1.1666666666666667</v>
      </c>
      <c r="E53">
        <f t="shared" si="7"/>
        <v>0.11516032605635959</v>
      </c>
    </row>
    <row r="54" spans="2:5">
      <c r="B54">
        <f t="shared" si="9"/>
        <v>75</v>
      </c>
      <c r="C54">
        <f t="shared" si="8"/>
        <v>1.1612020699114226E-10</v>
      </c>
      <c r="D54" s="13">
        <f t="shared" si="6"/>
        <v>1.25</v>
      </c>
      <c r="E54">
        <f t="shared" si="7"/>
        <v>0.11612020699114226</v>
      </c>
    </row>
    <row r="55" spans="2:5">
      <c r="B55">
        <f t="shared" si="9"/>
        <v>80</v>
      </c>
      <c r="C55">
        <f t="shared" si="8"/>
        <v>1.1706503574190346E-10</v>
      </c>
      <c r="D55" s="13">
        <f t="shared" si="6"/>
        <v>1.3333333333333333</v>
      </c>
      <c r="E55">
        <f t="shared" si="7"/>
        <v>0.11706503574190347</v>
      </c>
    </row>
    <row r="56" spans="2:5">
      <c r="B56">
        <f t="shared" si="9"/>
        <v>85</v>
      </c>
      <c r="C56">
        <f t="shared" si="8"/>
        <v>1.1799504834650533E-10</v>
      </c>
      <c r="D56" s="13">
        <f t="shared" si="6"/>
        <v>1.4166666666666667</v>
      </c>
      <c r="E56">
        <f t="shared" si="7"/>
        <v>0.11799504834650533</v>
      </c>
    </row>
    <row r="57" spans="2:5">
      <c r="B57">
        <f t="shared" si="9"/>
        <v>90</v>
      </c>
      <c r="C57">
        <f t="shared" si="8"/>
        <v>1.1891047714142885E-10</v>
      </c>
      <c r="D57" s="13">
        <f t="shared" si="6"/>
        <v>1.5</v>
      </c>
      <c r="E57">
        <f t="shared" si="7"/>
        <v>0.11891047714142886</v>
      </c>
    </row>
    <row r="58" spans="2:5">
      <c r="B58">
        <f t="shared" si="9"/>
        <v>95</v>
      </c>
      <c r="C58">
        <f t="shared" si="8"/>
        <v>1.1981155081981607E-10</v>
      </c>
      <c r="D58" s="13">
        <f t="shared" si="6"/>
        <v>1.5833333333333333</v>
      </c>
      <c r="E58">
        <f t="shared" si="7"/>
        <v>0.11981155081981607</v>
      </c>
    </row>
    <row r="59" spans="2:5">
      <c r="B59">
        <f t="shared" si="9"/>
        <v>100</v>
      </c>
      <c r="C59">
        <f t="shared" si="8"/>
        <v>1.2069849448860262E-10</v>
      </c>
      <c r="D59" s="13">
        <f t="shared" si="6"/>
        <v>1.6666666666666667</v>
      </c>
      <c r="E59">
        <f t="shared" si="7"/>
        <v>0.12069849448860262</v>
      </c>
    </row>
    <row r="60" spans="2:5">
      <c r="B60">
        <f t="shared" si="9"/>
        <v>105</v>
      </c>
      <c r="C60">
        <f t="shared" si="8"/>
        <v>1.2157152972475391E-10</v>
      </c>
      <c r="D60" s="13">
        <f t="shared" si="6"/>
        <v>1.75</v>
      </c>
      <c r="E60">
        <f t="shared" si="7"/>
        <v>0.12157152972475391</v>
      </c>
    </row>
    <row r="61" spans="2:5">
      <c r="B61">
        <f t="shared" si="9"/>
        <v>110</v>
      </c>
      <c r="C61">
        <f t="shared" si="8"/>
        <v>1.2243087463061987E-10</v>
      </c>
      <c r="D61" s="13">
        <f t="shared" si="6"/>
        <v>1.8333333333333333</v>
      </c>
      <c r="E61">
        <f t="shared" si="7"/>
        <v>0.12243087463061987</v>
      </c>
    </row>
    <row r="62" spans="2:5">
      <c r="B62">
        <f t="shared" si="9"/>
        <v>115</v>
      </c>
      <c r="C62">
        <f t="shared" si="8"/>
        <v>1.2327674388842124E-10</v>
      </c>
      <c r="D62" s="13">
        <f t="shared" si="6"/>
        <v>1.9166666666666667</v>
      </c>
      <c r="E62">
        <f t="shared" si="7"/>
        <v>0.12327674388842123</v>
      </c>
    </row>
    <row r="63" spans="2:5">
      <c r="B63">
        <f t="shared" si="9"/>
        <v>120</v>
      </c>
      <c r="C63">
        <f t="shared" si="8"/>
        <v>1.2410934881388181E-10</v>
      </c>
      <c r="D63" s="13">
        <f t="shared" si="6"/>
        <v>2</v>
      </c>
      <c r="E63">
        <f t="shared" si="7"/>
        <v>0.1241093488138818</v>
      </c>
    </row>
    <row r="64" spans="2:5">
      <c r="B64">
        <f t="shared" si="9"/>
        <v>125</v>
      </c>
      <c r="C64">
        <f t="shared" si="8"/>
        <v>1.2492889740901944E-10</v>
      </c>
      <c r="D64" s="13">
        <f t="shared" si="6"/>
        <v>2.0833333333333335</v>
      </c>
      <c r="E64">
        <f t="shared" si="7"/>
        <v>0.12492889740901944</v>
      </c>
    </row>
    <row r="65" spans="2:5">
      <c r="B65">
        <f t="shared" si="9"/>
        <v>130</v>
      </c>
      <c r="C65">
        <f t="shared" si="8"/>
        <v>1.2573559441410921E-10</v>
      </c>
      <c r="D65" s="13">
        <f t="shared" si="6"/>
        <v>2.1666666666666665</v>
      </c>
      <c r="E65">
        <f t="shared" si="7"/>
        <v>0.1257355944141092</v>
      </c>
    </row>
    <row r="66" spans="2:5">
      <c r="B66">
        <f t="shared" si="9"/>
        <v>135</v>
      </c>
      <c r="C66">
        <f t="shared" si="8"/>
        <v>1.2652964135883193E-10</v>
      </c>
      <c r="D66" s="13">
        <f t="shared" si="6"/>
        <v>2.25</v>
      </c>
      <c r="E66">
        <f t="shared" si="7"/>
        <v>0.12652964135883193</v>
      </c>
    </row>
    <row r="67" spans="2:5">
      <c r="B67">
        <f t="shared" si="9"/>
        <v>140</v>
      </c>
      <c r="C67">
        <f t="shared" si="8"/>
        <v>1.2731123661262029E-10</v>
      </c>
      <c r="D67" s="13">
        <f t="shared" si="6"/>
        <v>2.3333333333333335</v>
      </c>
      <c r="E67">
        <f t="shared" si="7"/>
        <v>0.12731123661262028</v>
      </c>
    </row>
    <row r="68" spans="2:5">
      <c r="B68">
        <f t="shared" si="9"/>
        <v>145</v>
      </c>
      <c r="C68">
        <f t="shared" si="8"/>
        <v>1.2808057543421586E-10</v>
      </c>
      <c r="D68" s="13">
        <f t="shared" si="6"/>
        <v>2.4166666666666665</v>
      </c>
      <c r="E68">
        <f t="shared" si="7"/>
        <v>0.12808057543421586</v>
      </c>
    </row>
    <row r="69" spans="2:5">
      <c r="B69">
        <f t="shared" si="9"/>
        <v>150</v>
      </c>
      <c r="C69">
        <f t="shared" si="8"/>
        <v>1.2883785002044855E-10</v>
      </c>
      <c r="D69" s="13">
        <f t="shared" si="6"/>
        <v>2.5</v>
      </c>
      <c r="E69">
        <f t="shared" si="7"/>
        <v>0.12883785002044856</v>
      </c>
    </row>
    <row r="70" spans="2:5">
      <c r="B70">
        <f t="shared" si="9"/>
        <v>155</v>
      </c>
      <c r="C70">
        <f t="shared" si="8"/>
        <v>1.2958324955425161E-10</v>
      </c>
      <c r="D70" s="13">
        <f t="shared" si="6"/>
        <v>2.5833333333333335</v>
      </c>
      <c r="E70">
        <f t="shared" si="7"/>
        <v>0.1295832495542516</v>
      </c>
    </row>
    <row r="71" spans="2:5">
      <c r="B71">
        <f t="shared" si="9"/>
        <v>160</v>
      </c>
      <c r="C71">
        <f t="shared" si="8"/>
        <v>1.3031696025192326E-10</v>
      </c>
      <c r="D71" s="13">
        <f t="shared" si="6"/>
        <v>2.6666666666666665</v>
      </c>
      <c r="E71">
        <f t="shared" si="7"/>
        <v>0.13031696025192327</v>
      </c>
    </row>
    <row r="72" spans="2:5">
      <c r="B72">
        <f t="shared" si="9"/>
        <v>165</v>
      </c>
      <c r="C72">
        <f t="shared" si="8"/>
        <v>1.310391654096475E-10</v>
      </c>
      <c r="D72" s="13">
        <f t="shared" si="6"/>
        <v>2.75</v>
      </c>
      <c r="E72">
        <f t="shared" si="7"/>
        <v>0.1310391654096475</v>
      </c>
    </row>
    <row r="73" spans="2:5">
      <c r="B73">
        <f t="shared" si="9"/>
        <v>170</v>
      </c>
      <c r="C73">
        <f t="shared" si="8"/>
        <v>1.317500454492853E-10</v>
      </c>
      <c r="D73" s="13">
        <f t="shared" si="6"/>
        <v>2.8333333333333335</v>
      </c>
      <c r="E73">
        <f t="shared" si="7"/>
        <v>0.13175004544928529</v>
      </c>
    </row>
    <row r="74" spans="2:5">
      <c r="B74">
        <f t="shared" si="9"/>
        <v>175</v>
      </c>
      <c r="C74">
        <f t="shared" si="8"/>
        <v>1.3244977796344772E-10</v>
      </c>
      <c r="D74" s="13">
        <f t="shared" si="6"/>
        <v>2.9166666666666665</v>
      </c>
      <c r="E74">
        <f t="shared" si="7"/>
        <v>0.13244977796344773</v>
      </c>
    </row>
    <row r="75" spans="2:5">
      <c r="B75">
        <f t="shared" si="9"/>
        <v>180</v>
      </c>
      <c r="C75">
        <f t="shared" si="8"/>
        <v>1.3313853775986219E-10</v>
      </c>
      <c r="D75" s="13">
        <f t="shared" si="6"/>
        <v>3</v>
      </c>
      <c r="E75">
        <f t="shared" si="7"/>
        <v>0.1331385377598622</v>
      </c>
    </row>
    <row r="76" spans="2:5">
      <c r="B76">
        <f t="shared" si="9"/>
        <v>185</v>
      </c>
      <c r="C76">
        <f t="shared" si="8"/>
        <v>1.3381649690504323E-10</v>
      </c>
      <c r="D76" s="13">
        <f t="shared" si="6"/>
        <v>3.0833333333333335</v>
      </c>
      <c r="E76">
        <f t="shared" si="7"/>
        <v>0.13381649690504324</v>
      </c>
    </row>
    <row r="77" spans="2:5">
      <c r="B77">
        <f t="shared" si="9"/>
        <v>190</v>
      </c>
      <c r="C77">
        <f t="shared" si="8"/>
        <v>1.3448382476727807E-10</v>
      </c>
      <c r="D77" s="13">
        <f t="shared" si="6"/>
        <v>3.1666666666666665</v>
      </c>
      <c r="E77">
        <f t="shared" si="7"/>
        <v>0.13448382476727808</v>
      </c>
    </row>
    <row r="78" spans="2:5">
      <c r="B78">
        <f t="shared" si="9"/>
        <v>195</v>
      </c>
      <c r="C78">
        <f t="shared" si="8"/>
        <v>1.3514068805893853E-10</v>
      </c>
      <c r="D78" s="13">
        <f t="shared" si="6"/>
        <v>3.25</v>
      </c>
      <c r="E78">
        <f t="shared" si="7"/>
        <v>0.13514068805893853</v>
      </c>
    </row>
    <row r="79" spans="2:5">
      <c r="B79">
        <f t="shared" si="9"/>
        <v>200</v>
      </c>
      <c r="C79">
        <f t="shared" si="8"/>
        <v>1.3578725087812918E-10</v>
      </c>
      <c r="D79" s="13">
        <f t="shared" si="6"/>
        <v>3.3333333333333335</v>
      </c>
      <c r="E79">
        <f t="shared" si="7"/>
        <v>0.13578725087812918</v>
      </c>
    </row>
    <row r="80" spans="2:5">
      <c r="B80">
        <f t="shared" si="9"/>
        <v>205</v>
      </c>
      <c r="C80">
        <f t="shared" si="8"/>
        <v>1.3642367474968242E-10</v>
      </c>
      <c r="D80" s="13">
        <f t="shared" si="6"/>
        <v>3.4166666666666665</v>
      </c>
      <c r="E80">
        <f t="shared" si="7"/>
        <v>0.13642367474968242</v>
      </c>
    </row>
    <row r="81" spans="2:5">
      <c r="B81">
        <f t="shared" si="9"/>
        <v>210</v>
      </c>
      <c r="C81">
        <f t="shared" si="8"/>
        <v>1.3705011866551078E-10</v>
      </c>
      <c r="D81" s="13">
        <f t="shared" si="6"/>
        <v>3.5</v>
      </c>
      <c r="E81">
        <f t="shared" si="7"/>
        <v>0.13705011866551078</v>
      </c>
    </row>
    <row r="82" spans="2:5">
      <c r="B82">
        <f t="shared" si="9"/>
        <v>215</v>
      </c>
      <c r="C82">
        <f t="shared" si="8"/>
        <v>1.376667391243264E-10</v>
      </c>
      <c r="D82" s="13">
        <f t="shared" si="6"/>
        <v>3.5833333333333335</v>
      </c>
      <c r="E82">
        <f t="shared" si="7"/>
        <v>0.13766673912432639</v>
      </c>
    </row>
    <row r="83" spans="2:5">
      <c r="B83">
        <f t="shared" si="9"/>
        <v>220</v>
      </c>
      <c r="C83">
        <f t="shared" si="8"/>
        <v>1.382736901707376E-10</v>
      </c>
      <c r="D83" s="13">
        <f t="shared" si="6"/>
        <v>3.6666666666666665</v>
      </c>
      <c r="E83">
        <f t="shared" si="7"/>
        <v>0.1382736901707376</v>
      </c>
    </row>
    <row r="84" spans="2:5">
      <c r="B84">
        <f t="shared" si="9"/>
        <v>225</v>
      </c>
      <c r="C84">
        <f t="shared" si="8"/>
        <v>1.3887112343373264E-10</v>
      </c>
      <c r="D84" s="13">
        <f t="shared" si="6"/>
        <v>3.75</v>
      </c>
      <c r="E84">
        <f t="shared" si="7"/>
        <v>0.13887112343373265</v>
      </c>
    </row>
    <row r="85" spans="2:5">
      <c r="B85">
        <f t="shared" si="9"/>
        <v>230</v>
      </c>
      <c r="C85">
        <f t="shared" si="8"/>
        <v>1.3945918816455944E-10</v>
      </c>
      <c r="D85" s="13">
        <f t="shared" si="6"/>
        <v>3.8333333333333335</v>
      </c>
      <c r="E85">
        <f t="shared" si="7"/>
        <v>0.13945918816455943</v>
      </c>
    </row>
    <row r="86" spans="2:5">
      <c r="B86">
        <f t="shared" si="9"/>
        <v>235</v>
      </c>
      <c r="C86">
        <f t="shared" si="8"/>
        <v>1.4003803127401198E-10</v>
      </c>
      <c r="D86" s="13">
        <f t="shared" si="6"/>
        <v>3.9166666666666665</v>
      </c>
      <c r="E86">
        <f t="shared" si="7"/>
        <v>0.14003803127401199</v>
      </c>
    </row>
    <row r="87" spans="2:5">
      <c r="B87">
        <f t="shared" si="9"/>
        <v>240</v>
      </c>
      <c r="C87">
        <f t="shared" si="8"/>
        <v>1.4060779736913145E-10</v>
      </c>
      <c r="D87" s="13">
        <f t="shared" si="6"/>
        <v>4</v>
      </c>
      <c r="E87">
        <f t="shared" si="7"/>
        <v>0.14060779736913145</v>
      </c>
    </row>
    <row r="88" spans="2:5">
      <c r="B88">
        <f t="shared" si="9"/>
        <v>245</v>
      </c>
      <c r="C88">
        <f t="shared" si="8"/>
        <v>1.4116862878933224E-10</v>
      </c>
      <c r="D88" s="13">
        <f t="shared" si="6"/>
        <v>4.083333333333333</v>
      </c>
      <c r="E88">
        <f t="shared" si="7"/>
        <v>0.14116862878933223</v>
      </c>
    </row>
    <row r="89" spans="2:5">
      <c r="B89">
        <f t="shared" si="9"/>
        <v>250</v>
      </c>
      <c r="C89">
        <f t="shared" si="8"/>
        <v>1.4172066564196114E-10</v>
      </c>
      <c r="D89" s="13">
        <f t="shared" si="6"/>
        <v>4.166666666666667</v>
      </c>
      <c r="E89">
        <f t="shared" si="7"/>
        <v>0.14172066564196115</v>
      </c>
    </row>
    <row r="90" spans="2:5">
      <c r="B90">
        <f t="shared" si="9"/>
        <v>255</v>
      </c>
      <c r="C90">
        <f t="shared" si="8"/>
        <v>1.4226404583729921E-10</v>
      </c>
      <c r="D90" s="13">
        <f t="shared" si="6"/>
        <v>4.25</v>
      </c>
      <c r="E90">
        <f t="shared" si="7"/>
        <v>0.14226404583729921</v>
      </c>
    </row>
    <row r="91" spans="2:5">
      <c r="B91">
        <f t="shared" si="9"/>
        <v>260</v>
      </c>
      <c r="C91">
        <f t="shared" si="8"/>
        <v>1.4279890512301455E-10</v>
      </c>
      <c r="D91" s="13">
        <f t="shared" si="6"/>
        <v>4.333333333333333</v>
      </c>
      <c r="E91">
        <f t="shared" si="7"/>
        <v>0.14279890512301455</v>
      </c>
    </row>
    <row r="92" spans="2:5">
      <c r="B92">
        <f t="shared" si="9"/>
        <v>265</v>
      </c>
      <c r="C92">
        <f t="shared" si="8"/>
        <v>1.4332537711807491E-10</v>
      </c>
      <c r="D92" s="13">
        <f t="shared" si="6"/>
        <v>4.416666666666667</v>
      </c>
      <c r="E92">
        <f t="shared" si="7"/>
        <v>0.14332537711807491</v>
      </c>
    </row>
    <row r="93" spans="2:5">
      <c r="B93">
        <f t="shared" si="9"/>
        <v>270</v>
      </c>
      <c r="C93">
        <f t="shared" si="8"/>
        <v>1.4384359334612852E-10</v>
      </c>
      <c r="D93" s="13">
        <f t="shared" si="6"/>
        <v>4.5</v>
      </c>
      <c r="E93">
        <f t="shared" si="7"/>
        <v>0.14384359334612853</v>
      </c>
    </row>
    <row r="94" spans="2:5">
      <c r="B94">
        <f t="shared" si="9"/>
        <v>275</v>
      </c>
      <c r="C94">
        <f t="shared" si="8"/>
        <v>1.4435368326836134E-10</v>
      </c>
      <c r="D94" s="13">
        <f t="shared" si="6"/>
        <v>4.583333333333333</v>
      </c>
      <c r="E94">
        <f t="shared" si="7"/>
        <v>0.14435368326836134</v>
      </c>
    </row>
    <row r="95" spans="2:5">
      <c r="B95">
        <f t="shared" si="9"/>
        <v>280</v>
      </c>
      <c r="C95">
        <f t="shared" si="8"/>
        <v>1.4485577431583923E-10</v>
      </c>
      <c r="D95" s="13">
        <f t="shared" si="6"/>
        <v>4.666666666666667</v>
      </c>
      <c r="E95">
        <f t="shared" si="7"/>
        <v>0.14485577431583924</v>
      </c>
    </row>
    <row r="96" spans="2:5">
      <c r="B96">
        <f t="shared" si="9"/>
        <v>285</v>
      </c>
      <c r="C96">
        <f t="shared" si="8"/>
        <v>1.4534999192134289E-10</v>
      </c>
      <c r="D96" s="13">
        <f t="shared" si="6"/>
        <v>4.75</v>
      </c>
      <c r="E96">
        <f t="shared" si="7"/>
        <v>0.1453499919213429</v>
      </c>
    </row>
    <row r="97" spans="2:5">
      <c r="B97">
        <f t="shared" si="9"/>
        <v>290</v>
      </c>
      <c r="C97">
        <f t="shared" si="8"/>
        <v>1.4583645955070355E-10</v>
      </c>
      <c r="D97" s="13">
        <f t="shared" si="6"/>
        <v>4.833333333333333</v>
      </c>
      <c r="E97">
        <f t="shared" si="7"/>
        <v>0.14583645955070354</v>
      </c>
    </row>
    <row r="98" spans="2:5">
      <c r="B98">
        <f t="shared" si="9"/>
        <v>295</v>
      </c>
      <c r="C98">
        <f t="shared" si="8"/>
        <v>1.4631529873364725E-10</v>
      </c>
      <c r="D98" s="13">
        <f t="shared" si="6"/>
        <v>4.916666666666667</v>
      </c>
      <c r="E98">
        <f t="shared" si="7"/>
        <v>0.14631529873364724</v>
      </c>
    </row>
    <row r="99" spans="2:5">
      <c r="B99">
        <f t="shared" si="9"/>
        <v>300</v>
      </c>
      <c r="C99">
        <f t="shared" si="8"/>
        <v>1.4678662909415559E-10</v>
      </c>
      <c r="D99" s="13">
        <f t="shared" si="6"/>
        <v>5</v>
      </c>
      <c r="E99">
        <f t="shared" si="7"/>
        <v>0.1467866290941556</v>
      </c>
    </row>
    <row r="100" spans="2:5">
      <c r="B100">
        <f t="shared" si="9"/>
        <v>305</v>
      </c>
      <c r="C100">
        <f t="shared" si="8"/>
        <v>1.4725056838035026E-10</v>
      </c>
      <c r="D100" s="13">
        <f t="shared" si="6"/>
        <v>5.083333333333333</v>
      </c>
      <c r="E100">
        <f t="shared" si="7"/>
        <v>0.14725056838035025</v>
      </c>
    </row>
    <row r="101" spans="2:5">
      <c r="B101">
        <f t="shared" si="9"/>
        <v>310</v>
      </c>
      <c r="C101">
        <f t="shared" si="8"/>
        <v>1.4770723249390885E-10</v>
      </c>
      <c r="D101" s="13">
        <f t="shared" si="6"/>
        <v>5.166666666666667</v>
      </c>
      <c r="E101">
        <f t="shared" si="7"/>
        <v>0.14770723249390885</v>
      </c>
    </row>
    <row r="102" spans="2:5">
      <c r="B102">
        <f t="shared" si="9"/>
        <v>315</v>
      </c>
      <c r="C102">
        <f t="shared" si="8"/>
        <v>1.4815673551901969E-10</v>
      </c>
      <c r="D102" s="13">
        <f t="shared" si="6"/>
        <v>5.25</v>
      </c>
      <c r="E102">
        <f t="shared" si="7"/>
        <v>0.1481567355190197</v>
      </c>
    </row>
    <row r="103" spans="2:5">
      <c r="B103">
        <f t="shared" si="9"/>
        <v>320</v>
      </c>
      <c r="C103">
        <f t="shared" si="8"/>
        <v>1.485991897508823E-10</v>
      </c>
      <c r="D103" s="13">
        <f t="shared" si="6"/>
        <v>5.333333333333333</v>
      </c>
      <c r="E103">
        <f t="shared" si="7"/>
        <v>0.14859918975088229</v>
      </c>
    </row>
    <row r="104" spans="2:5">
      <c r="B104">
        <f t="shared" si="9"/>
        <v>325</v>
      </c>
      <c r="C104">
        <f t="shared" si="8"/>
        <v>1.4903470572376119E-10</v>
      </c>
      <c r="D104" s="13">
        <f t="shared" ref="D104:D167" si="10">B104/60</f>
        <v>5.416666666666667</v>
      </c>
      <c r="E104">
        <f t="shared" ref="E104:E167" si="11">C104*10^9</f>
        <v>0.14903470572376118</v>
      </c>
    </row>
    <row r="105" spans="2:5">
      <c r="B105">
        <f t="shared" si="9"/>
        <v>330</v>
      </c>
      <c r="C105">
        <f t="shared" ref="C105:C159" si="12">$B$36*EXP(-$B$32*B105)+(1/$B$32)*($B$33+$B$34*(B105-1/$B$32))</f>
        <v>1.4946339223859946E-10</v>
      </c>
      <c r="D105" s="13">
        <f t="shared" si="10"/>
        <v>5.5</v>
      </c>
      <c r="E105">
        <f t="shared" si="11"/>
        <v>0.14946339223859945</v>
      </c>
    </row>
    <row r="106" spans="2:5">
      <c r="B106">
        <f t="shared" si="9"/>
        <v>335</v>
      </c>
      <c r="C106">
        <f t="shared" si="12"/>
        <v>1.4988535639019967E-10</v>
      </c>
      <c r="D106" s="13">
        <f t="shared" si="10"/>
        <v>5.583333333333333</v>
      </c>
      <c r="E106">
        <f t="shared" si="11"/>
        <v>0.14988535639019968</v>
      </c>
    </row>
    <row r="107" spans="2:5">
      <c r="B107">
        <f t="shared" ref="B107:B170" si="13">B106+$J$31/372</f>
        <v>340</v>
      </c>
      <c r="C107">
        <f t="shared" si="12"/>
        <v>1.5030070359397838E-10</v>
      </c>
      <c r="D107" s="13">
        <f t="shared" si="10"/>
        <v>5.666666666666667</v>
      </c>
      <c r="E107">
        <f t="shared" si="11"/>
        <v>0.15030070359397837</v>
      </c>
    </row>
    <row r="108" spans="2:5">
      <c r="B108">
        <f t="shared" si="13"/>
        <v>345</v>
      </c>
      <c r="C108">
        <f t="shared" si="12"/>
        <v>1.5070953761230088E-10</v>
      </c>
      <c r="D108" s="13">
        <f t="shared" si="10"/>
        <v>5.75</v>
      </c>
      <c r="E108">
        <f t="shared" si="11"/>
        <v>0.15070953761230088</v>
      </c>
    </row>
    <row r="109" spans="2:5">
      <c r="B109">
        <f t="shared" si="13"/>
        <v>350</v>
      </c>
      <c r="C109">
        <f t="shared" si="12"/>
        <v>1.5111196058040345E-10</v>
      </c>
      <c r="D109" s="13">
        <f t="shared" si="10"/>
        <v>5.833333333333333</v>
      </c>
      <c r="E109">
        <f t="shared" si="11"/>
        <v>0.15111196058040346</v>
      </c>
    </row>
    <row r="110" spans="2:5">
      <c r="B110">
        <f t="shared" si="13"/>
        <v>355</v>
      </c>
      <c r="C110">
        <f t="shared" si="12"/>
        <v>1.5150807303190877E-10</v>
      </c>
      <c r="D110" s="13">
        <f t="shared" si="10"/>
        <v>5.916666666666667</v>
      </c>
      <c r="E110">
        <f t="shared" si="11"/>
        <v>0.15150807303190877</v>
      </c>
    </row>
    <row r="111" spans="2:5">
      <c r="B111">
        <f t="shared" si="13"/>
        <v>360</v>
      </c>
      <c r="C111">
        <f t="shared" si="12"/>
        <v>1.5189797392394123E-10</v>
      </c>
      <c r="D111" s="13">
        <f t="shared" si="10"/>
        <v>6</v>
      </c>
      <c r="E111">
        <f t="shared" si="11"/>
        <v>0.15189797392394122</v>
      </c>
    </row>
    <row r="112" spans="2:5">
      <c r="B112">
        <f t="shared" si="13"/>
        <v>365</v>
      </c>
      <c r="C112">
        <f t="shared" si="12"/>
        <v>1.5228176066184858E-10</v>
      </c>
      <c r="D112" s="13">
        <f t="shared" si="10"/>
        <v>6.083333333333333</v>
      </c>
      <c r="E112">
        <f t="shared" si="11"/>
        <v>0.15228176066184859</v>
      </c>
    </row>
    <row r="113" spans="2:5">
      <c r="B113">
        <f t="shared" si="13"/>
        <v>370</v>
      </c>
      <c r="C113">
        <f t="shared" si="12"/>
        <v>1.5265952912353575E-10</v>
      </c>
      <c r="D113" s="13">
        <f t="shared" si="10"/>
        <v>6.166666666666667</v>
      </c>
      <c r="E113">
        <f t="shared" si="11"/>
        <v>0.15265952912353575</v>
      </c>
    </row>
    <row r="114" spans="2:5">
      <c r="B114">
        <f t="shared" si="13"/>
        <v>375</v>
      </c>
      <c r="C114">
        <f t="shared" si="12"/>
        <v>1.5303137368341721E-10</v>
      </c>
      <c r="D114" s="13">
        <f t="shared" si="10"/>
        <v>6.25</v>
      </c>
      <c r="E114">
        <f t="shared" si="11"/>
        <v>0.15303137368341721</v>
      </c>
    </row>
    <row r="115" spans="2:5">
      <c r="B115">
        <f t="shared" si="13"/>
        <v>380</v>
      </c>
      <c r="C115">
        <f t="shared" si="12"/>
        <v>1.5339738723599363E-10</v>
      </c>
      <c r="D115" s="13">
        <f t="shared" si="10"/>
        <v>6.333333333333333</v>
      </c>
      <c r="E115">
        <f t="shared" si="11"/>
        <v>0.15339738723599364</v>
      </c>
    </row>
    <row r="116" spans="2:5">
      <c r="B116">
        <f t="shared" si="13"/>
        <v>385</v>
      </c>
      <c r="C116">
        <f t="shared" si="12"/>
        <v>1.5375766121905873E-10</v>
      </c>
      <c r="D116" s="13">
        <f t="shared" si="10"/>
        <v>6.416666666666667</v>
      </c>
      <c r="E116">
        <f t="shared" si="11"/>
        <v>0.15375766121905873</v>
      </c>
    </row>
    <row r="117" spans="2:5">
      <c r="B117">
        <f t="shared" si="13"/>
        <v>390</v>
      </c>
      <c r="C117">
        <f t="shared" si="12"/>
        <v>1.5411228563654256E-10</v>
      </c>
      <c r="D117" s="13">
        <f t="shared" si="10"/>
        <v>6.5</v>
      </c>
      <c r="E117">
        <f t="shared" si="11"/>
        <v>0.15411228563654256</v>
      </c>
    </row>
    <row r="118" spans="2:5">
      <c r="B118">
        <f t="shared" si="13"/>
        <v>395</v>
      </c>
      <c r="C118">
        <f t="shared" si="12"/>
        <v>1.5446134908099628E-10</v>
      </c>
      <c r="D118" s="13">
        <f t="shared" si="10"/>
        <v>6.583333333333333</v>
      </c>
      <c r="E118">
        <f t="shared" si="11"/>
        <v>0.15446134908099629</v>
      </c>
    </row>
    <row r="119" spans="2:5">
      <c r="B119">
        <f t="shared" si="13"/>
        <v>400</v>
      </c>
      <c r="C119">
        <f t="shared" si="12"/>
        <v>1.5480493875572427E-10</v>
      </c>
      <c r="D119" s="13">
        <f t="shared" si="10"/>
        <v>6.666666666666667</v>
      </c>
      <c r="E119">
        <f t="shared" si="11"/>
        <v>0.15480493875572426</v>
      </c>
    </row>
    <row r="120" spans="2:5">
      <c r="B120">
        <f t="shared" si="13"/>
        <v>405</v>
      </c>
      <c r="C120">
        <f t="shared" si="12"/>
        <v>1.5514314049656955E-10</v>
      </c>
      <c r="D120" s="13">
        <f t="shared" si="10"/>
        <v>6.75</v>
      </c>
      <c r="E120">
        <f t="shared" si="11"/>
        <v>0.15514314049656955</v>
      </c>
    </row>
    <row r="121" spans="2:5">
      <c r="B121">
        <f t="shared" si="13"/>
        <v>410</v>
      </c>
      <c r="C121">
        <f t="shared" si="12"/>
        <v>1.5547603879335721E-10</v>
      </c>
      <c r="D121" s="13">
        <f t="shared" si="10"/>
        <v>6.833333333333333</v>
      </c>
      <c r="E121">
        <f t="shared" si="11"/>
        <v>0.15547603879335722</v>
      </c>
    </row>
    <row r="122" spans="2:5">
      <c r="B122">
        <f t="shared" si="13"/>
        <v>415</v>
      </c>
      <c r="C122">
        <f t="shared" si="12"/>
        <v>1.5580371681100181E-10</v>
      </c>
      <c r="D122" s="13">
        <f t="shared" si="10"/>
        <v>6.916666666666667</v>
      </c>
      <c r="E122">
        <f t="shared" si="11"/>
        <v>0.1558037168110018</v>
      </c>
    </row>
    <row r="123" spans="2:5">
      <c r="B123">
        <f t="shared" si="13"/>
        <v>420</v>
      </c>
      <c r="C123">
        <f t="shared" si="12"/>
        <v>1.5612625641028359E-10</v>
      </c>
      <c r="D123" s="13">
        <f t="shared" si="10"/>
        <v>7</v>
      </c>
      <c r="E123">
        <f t="shared" si="11"/>
        <v>0.1561262564102836</v>
      </c>
    </row>
    <row r="124" spans="2:5">
      <c r="B124">
        <f t="shared" si="13"/>
        <v>425</v>
      </c>
      <c r="C124">
        <f t="shared" si="12"/>
        <v>1.5644373816829915E-10</v>
      </c>
      <c r="D124" s="13">
        <f t="shared" si="10"/>
        <v>7.083333333333333</v>
      </c>
      <c r="E124">
        <f t="shared" si="11"/>
        <v>0.15644373816829915</v>
      </c>
    </row>
    <row r="125" spans="2:5">
      <c r="B125">
        <f t="shared" si="13"/>
        <v>430</v>
      </c>
      <c r="C125">
        <f t="shared" si="12"/>
        <v>1.5675624139859117E-10</v>
      </c>
      <c r="D125" s="13">
        <f t="shared" si="10"/>
        <v>7.166666666666667</v>
      </c>
      <c r="E125">
        <f t="shared" si="11"/>
        <v>0.15675624139859118</v>
      </c>
    </row>
    <row r="126" spans="2:5">
      <c r="B126">
        <f t="shared" si="13"/>
        <v>435</v>
      </c>
      <c r="C126">
        <f t="shared" si="12"/>
        <v>1.5706384417096261E-10</v>
      </c>
      <c r="D126" s="13">
        <f t="shared" si="10"/>
        <v>7.25</v>
      </c>
      <c r="E126">
        <f t="shared" si="11"/>
        <v>0.15706384417096261</v>
      </c>
    </row>
    <row r="127" spans="2:5">
      <c r="B127">
        <f t="shared" si="13"/>
        <v>440</v>
      </c>
      <c r="C127">
        <f t="shared" si="12"/>
        <v>1.5736662333098021E-10</v>
      </c>
      <c r="D127" s="13">
        <f t="shared" si="10"/>
        <v>7.333333333333333</v>
      </c>
      <c r="E127">
        <f t="shared" si="11"/>
        <v>0.1573666233309802</v>
      </c>
    </row>
    <row r="128" spans="2:5">
      <c r="B128">
        <f t="shared" si="13"/>
        <v>445</v>
      </c>
      <c r="C128">
        <f t="shared" si="12"/>
        <v>1.5766465451917199E-10</v>
      </c>
      <c r="D128" s="13">
        <f t="shared" si="10"/>
        <v>7.416666666666667</v>
      </c>
      <c r="E128">
        <f t="shared" si="11"/>
        <v>0.157664654519172</v>
      </c>
    </row>
    <row r="129" spans="2:5">
      <c r="B129">
        <f t="shared" si="13"/>
        <v>450</v>
      </c>
      <c r="C129">
        <f t="shared" si="12"/>
        <v>1.5795801218992401E-10</v>
      </c>
      <c r="D129" s="13">
        <f t="shared" si="10"/>
        <v>7.5</v>
      </c>
      <c r="E129">
        <f t="shared" si="11"/>
        <v>0.157958012189924</v>
      </c>
    </row>
    <row r="130" spans="2:5">
      <c r="B130">
        <f t="shared" si="13"/>
        <v>455</v>
      </c>
      <c r="C130">
        <f t="shared" si="12"/>
        <v>1.5824676963008049E-10</v>
      </c>
      <c r="D130" s="13">
        <f t="shared" si="10"/>
        <v>7.583333333333333</v>
      </c>
      <c r="E130">
        <f t="shared" si="11"/>
        <v>0.1582467696300805</v>
      </c>
    </row>
    <row r="131" spans="2:5">
      <c r="B131">
        <f t="shared" si="13"/>
        <v>460</v>
      </c>
      <c r="C131">
        <f t="shared" si="12"/>
        <v>1.5853099897725241E-10</v>
      </c>
      <c r="D131" s="13">
        <f t="shared" si="10"/>
        <v>7.666666666666667</v>
      </c>
      <c r="E131">
        <f t="shared" si="11"/>
        <v>0.15853099897725242</v>
      </c>
    </row>
    <row r="132" spans="2:5">
      <c r="B132">
        <f t="shared" si="13"/>
        <v>465</v>
      </c>
      <c r="C132">
        <f t="shared" si="12"/>
        <v>1.5881077123783896E-10</v>
      </c>
      <c r="D132" s="13">
        <f t="shared" si="10"/>
        <v>7.75</v>
      </c>
      <c r="E132">
        <f t="shared" si="11"/>
        <v>0.15881077123783896</v>
      </c>
    </row>
    <row r="133" spans="2:5">
      <c r="B133">
        <f t="shared" si="13"/>
        <v>470</v>
      </c>
      <c r="C133">
        <f t="shared" si="12"/>
        <v>1.5908615630476655E-10</v>
      </c>
      <c r="D133" s="13">
        <f t="shared" si="10"/>
        <v>7.833333333333333</v>
      </c>
      <c r="E133">
        <f t="shared" si="11"/>
        <v>0.15908615630476655</v>
      </c>
    </row>
    <row r="134" spans="2:5">
      <c r="B134">
        <f t="shared" si="13"/>
        <v>475</v>
      </c>
      <c r="C134">
        <f t="shared" si="12"/>
        <v>1.5935722297494934E-10</v>
      </c>
      <c r="D134" s="13">
        <f t="shared" si="10"/>
        <v>7.916666666666667</v>
      </c>
      <c r="E134">
        <f t="shared" si="11"/>
        <v>0.15935722297494934</v>
      </c>
    </row>
    <row r="135" spans="2:5">
      <c r="B135">
        <f t="shared" si="13"/>
        <v>480</v>
      </c>
      <c r="C135">
        <f t="shared" si="12"/>
        <v>1.5962403896647623E-10</v>
      </c>
      <c r="D135" s="13">
        <f t="shared" si="10"/>
        <v>8</v>
      </c>
      <c r="E135">
        <f t="shared" si="11"/>
        <v>0.15962403896647623</v>
      </c>
    </row>
    <row r="136" spans="2:5">
      <c r="B136">
        <f t="shared" si="13"/>
        <v>485</v>
      </c>
      <c r="C136">
        <f t="shared" si="12"/>
        <v>1.5988667093552823E-10</v>
      </c>
      <c r="D136" s="13">
        <f t="shared" si="10"/>
        <v>8.0833333333333339</v>
      </c>
      <c r="E136">
        <f t="shared" si="11"/>
        <v>0.15988667093552822</v>
      </c>
    </row>
    <row r="137" spans="2:5">
      <c r="B137">
        <f t="shared" si="13"/>
        <v>490</v>
      </c>
      <c r="C137">
        <f t="shared" si="12"/>
        <v>1.6014518449303058E-10</v>
      </c>
      <c r="D137" s="13">
        <f t="shared" si="10"/>
        <v>8.1666666666666661</v>
      </c>
      <c r="E137">
        <f t="shared" si="11"/>
        <v>0.16014518449303058</v>
      </c>
    </row>
    <row r="138" spans="2:5">
      <c r="B138">
        <f t="shared" si="13"/>
        <v>495</v>
      </c>
      <c r="C138">
        <f t="shared" si="12"/>
        <v>1.6039964422104371E-10</v>
      </c>
      <c r="D138" s="13">
        <f t="shared" si="10"/>
        <v>8.25</v>
      </c>
      <c r="E138">
        <f t="shared" si="11"/>
        <v>0.16039964422104372</v>
      </c>
    </row>
    <row r="139" spans="2:5">
      <c r="B139">
        <f t="shared" si="13"/>
        <v>500</v>
      </c>
      <c r="C139">
        <f t="shared" si="12"/>
        <v>1.6065011368889715E-10</v>
      </c>
      <c r="D139" s="13">
        <f t="shared" si="10"/>
        <v>8.3333333333333339</v>
      </c>
      <c r="E139">
        <f t="shared" si="11"/>
        <v>0.16065011368889714</v>
      </c>
    </row>
    <row r="140" spans="2:5">
      <c r="B140">
        <f t="shared" si="13"/>
        <v>505</v>
      </c>
      <c r="C140">
        <f t="shared" si="12"/>
        <v>1.608966554690705E-10</v>
      </c>
      <c r="D140" s="13">
        <f t="shared" si="10"/>
        <v>8.4166666666666661</v>
      </c>
      <c r="E140">
        <f t="shared" si="11"/>
        <v>0.1608966554690705</v>
      </c>
    </row>
    <row r="141" spans="2:5">
      <c r="B141">
        <f t="shared" si="13"/>
        <v>510</v>
      </c>
      <c r="C141">
        <f t="shared" si="12"/>
        <v>1.6113933115282532E-10</v>
      </c>
      <c r="D141" s="13">
        <f t="shared" si="10"/>
        <v>8.5</v>
      </c>
      <c r="E141">
        <f t="shared" si="11"/>
        <v>0.16113933115282533</v>
      </c>
    </row>
    <row r="142" spans="2:5">
      <c r="B142">
        <f t="shared" si="13"/>
        <v>515</v>
      </c>
      <c r="C142">
        <f t="shared" si="12"/>
        <v>1.6137820136559199E-10</v>
      </c>
      <c r="D142" s="13">
        <f t="shared" si="10"/>
        <v>8.5833333333333339</v>
      </c>
      <c r="E142">
        <f t="shared" si="11"/>
        <v>0.161378201365592</v>
      </c>
    </row>
    <row r="143" spans="2:5">
      <c r="B143">
        <f t="shared" si="13"/>
        <v>520</v>
      </c>
      <c r="C143">
        <f t="shared" si="12"/>
        <v>1.6161332578211504E-10</v>
      </c>
      <c r="D143" s="13">
        <f t="shared" si="10"/>
        <v>8.6666666666666661</v>
      </c>
      <c r="E143">
        <f t="shared" si="11"/>
        <v>0.16161332578211504</v>
      </c>
    </row>
    <row r="144" spans="2:5">
      <c r="B144">
        <f t="shared" si="13"/>
        <v>525</v>
      </c>
      <c r="C144">
        <f t="shared" si="12"/>
        <v>1.6184476314136131E-10</v>
      </c>
      <c r="D144" s="13">
        <f t="shared" si="10"/>
        <v>8.75</v>
      </c>
      <c r="E144">
        <f t="shared" si="11"/>
        <v>0.16184476314136131</v>
      </c>
    </row>
    <row r="145" spans="2:5">
      <c r="B145">
        <f t="shared" si="13"/>
        <v>530</v>
      </c>
      <c r="C145">
        <f t="shared" si="12"/>
        <v>1.6207257126119402E-10</v>
      </c>
      <c r="D145" s="13">
        <f t="shared" si="10"/>
        <v>8.8333333333333339</v>
      </c>
      <c r="E145">
        <f t="shared" si="11"/>
        <v>0.16207257126119401</v>
      </c>
    </row>
    <row r="146" spans="2:5">
      <c r="B146">
        <f t="shared" si="13"/>
        <v>535</v>
      </c>
      <c r="C146">
        <f t="shared" si="12"/>
        <v>1.62296807052817E-10</v>
      </c>
      <c r="D146" s="13">
        <f t="shared" si="10"/>
        <v>8.9166666666666661</v>
      </c>
      <c r="E146">
        <f t="shared" si="11"/>
        <v>0.16229680705281702</v>
      </c>
    </row>
    <row r="147" spans="2:5">
      <c r="B147">
        <f t="shared" si="13"/>
        <v>540</v>
      </c>
      <c r="C147">
        <f t="shared" si="12"/>
        <v>1.6251752653499222E-10</v>
      </c>
      <c r="D147" s="13">
        <f t="shared" si="10"/>
        <v>9</v>
      </c>
      <c r="E147">
        <f t="shared" si="11"/>
        <v>0.16251752653499221</v>
      </c>
    </row>
    <row r="148" spans="2:5">
      <c r="B148">
        <f t="shared" si="13"/>
        <v>545</v>
      </c>
      <c r="C148">
        <f t="shared" si="12"/>
        <v>1.6273478484803442E-10</v>
      </c>
      <c r="D148" s="13">
        <f t="shared" si="10"/>
        <v>9.0833333333333339</v>
      </c>
      <c r="E148">
        <f t="shared" si="11"/>
        <v>0.16273478484803441</v>
      </c>
    </row>
    <row r="149" spans="2:5">
      <c r="B149">
        <f t="shared" si="13"/>
        <v>550</v>
      </c>
      <c r="C149">
        <f t="shared" si="12"/>
        <v>1.6294863626758639E-10</v>
      </c>
      <c r="D149" s="13">
        <f t="shared" si="10"/>
        <v>9.1666666666666661</v>
      </c>
      <c r="E149">
        <f t="shared" si="11"/>
        <v>0.16294863626758641</v>
      </c>
    </row>
    <row r="150" spans="2:5">
      <c r="B150">
        <f t="shared" si="13"/>
        <v>555</v>
      </c>
      <c r="C150">
        <f t="shared" si="12"/>
        <v>1.6315913421817808E-10</v>
      </c>
      <c r="D150" s="13">
        <f t="shared" si="10"/>
        <v>9.25</v>
      </c>
      <c r="E150">
        <f t="shared" si="11"/>
        <v>0.16315913421817807</v>
      </c>
    </row>
    <row r="151" spans="2:5">
      <c r="B151">
        <f t="shared" si="13"/>
        <v>560</v>
      </c>
      <c r="C151">
        <f t="shared" si="12"/>
        <v>1.6336633128657319E-10</v>
      </c>
      <c r="D151" s="13">
        <f t="shared" si="10"/>
        <v>9.3333333333333339</v>
      </c>
      <c r="E151">
        <f t="shared" si="11"/>
        <v>0.16336633128657319</v>
      </c>
    </row>
    <row r="152" spans="2:5">
      <c r="B152">
        <f t="shared" si="13"/>
        <v>565</v>
      </c>
      <c r="C152">
        <f t="shared" si="12"/>
        <v>1.6357027923490647E-10</v>
      </c>
      <c r="D152" s="13">
        <f t="shared" si="10"/>
        <v>9.4166666666666661</v>
      </c>
      <c r="E152">
        <f t="shared" si="11"/>
        <v>0.16357027923490647</v>
      </c>
    </row>
    <row r="153" spans="2:5">
      <c r="B153">
        <f t="shared" si="13"/>
        <v>570</v>
      </c>
      <c r="C153">
        <f t="shared" si="12"/>
        <v>1.6377102901361486E-10</v>
      </c>
      <c r="D153" s="13">
        <f t="shared" si="10"/>
        <v>9.5</v>
      </c>
      <c r="E153">
        <f t="shared" si="11"/>
        <v>0.16377102901361487</v>
      </c>
    </row>
    <row r="154" spans="2:5">
      <c r="B154">
        <f t="shared" si="13"/>
        <v>575</v>
      </c>
      <c r="C154">
        <f t="shared" si="12"/>
        <v>1.6396863077416609E-10</v>
      </c>
      <c r="D154" s="13">
        <f t="shared" si="10"/>
        <v>9.5833333333333339</v>
      </c>
      <c r="E154">
        <f t="shared" si="11"/>
        <v>0.1639686307741661</v>
      </c>
    </row>
    <row r="155" spans="2:5">
      <c r="B155">
        <f t="shared" si="13"/>
        <v>580</v>
      </c>
      <c r="C155">
        <f t="shared" si="12"/>
        <v>1.6416313388158756E-10</v>
      </c>
      <c r="D155" s="13">
        <f t="shared" si="10"/>
        <v>9.6666666666666661</v>
      </c>
      <c r="E155">
        <f t="shared" si="11"/>
        <v>0.16416313388158757</v>
      </c>
    </row>
    <row r="156" spans="2:5">
      <c r="B156">
        <f t="shared" si="13"/>
        <v>585</v>
      </c>
      <c r="C156">
        <f t="shared" si="12"/>
        <v>1.6435458692679862E-10</v>
      </c>
      <c r="D156" s="13">
        <f t="shared" si="10"/>
        <v>9.75</v>
      </c>
      <c r="E156">
        <f t="shared" si="11"/>
        <v>0.16435458692679863</v>
      </c>
    </row>
    <row r="157" spans="2:5">
      <c r="B157">
        <f t="shared" si="13"/>
        <v>590</v>
      </c>
      <c r="C157">
        <f t="shared" si="12"/>
        <v>1.6454303773874975E-10</v>
      </c>
      <c r="D157" s="13">
        <f t="shared" si="10"/>
        <v>9.8333333333333339</v>
      </c>
      <c r="E157">
        <f t="shared" si="11"/>
        <v>0.16454303773874976</v>
      </c>
    </row>
    <row r="158" spans="2:5">
      <c r="B158">
        <f t="shared" si="13"/>
        <v>595</v>
      </c>
      <c r="C158">
        <f t="shared" si="12"/>
        <v>1.647285333963711E-10</v>
      </c>
      <c r="D158" s="13">
        <f t="shared" si="10"/>
        <v>9.9166666666666661</v>
      </c>
      <c r="E158">
        <f t="shared" si="11"/>
        <v>0.16472853339637111</v>
      </c>
    </row>
    <row r="159" spans="2:5">
      <c r="B159" s="16">
        <f t="shared" si="13"/>
        <v>600</v>
      </c>
      <c r="C159">
        <f t="shared" si="12"/>
        <v>1.6491112024033387E-10</v>
      </c>
      <c r="D159" s="13">
        <f t="shared" si="10"/>
        <v>10</v>
      </c>
      <c r="E159">
        <f t="shared" si="11"/>
        <v>0.16491112024033386</v>
      </c>
    </row>
    <row r="160" spans="2:5">
      <c r="B160">
        <f t="shared" si="13"/>
        <v>605</v>
      </c>
      <c r="C160">
        <f>$D$36*EXP(-$D$32*(B160-600))+(1/$D$32)*($D$33+$D$34*((B160-600)-1/$D$32))</f>
        <v>1.6506967012475668E-10</v>
      </c>
      <c r="D160" s="13">
        <f t="shared" si="10"/>
        <v>10.083333333333334</v>
      </c>
      <c r="E160">
        <f t="shared" si="11"/>
        <v>0.16506967012475668</v>
      </c>
    </row>
    <row r="161" spans="2:5">
      <c r="B161">
        <f t="shared" si="13"/>
        <v>610</v>
      </c>
      <c r="C161">
        <f>$D$36*EXP(-$D$32*(B161-600))+(1/$D$32)*($D$33+$D$34*((B161-600)-1/$D$32))</f>
        <v>1.6518349748141393E-10</v>
      </c>
      <c r="D161" s="13">
        <f t="shared" si="10"/>
        <v>10.166666666666666</v>
      </c>
      <c r="E161">
        <f t="shared" si="11"/>
        <v>0.16518349748141392</v>
      </c>
    </row>
    <row r="162" spans="2:5">
      <c r="B162">
        <f t="shared" si="13"/>
        <v>615</v>
      </c>
      <c r="C162">
        <f t="shared" ref="C162:C182" si="14">$D$36*EXP(-$D$32*(B162-600))+(1/$D$32)*($D$33+$D$34*((B162-600)-1/$D$32))</f>
        <v>1.6525330361782544E-10</v>
      </c>
      <c r="D162" s="13">
        <f t="shared" si="10"/>
        <v>10.25</v>
      </c>
      <c r="E162">
        <f t="shared" si="11"/>
        <v>0.16525330361782545</v>
      </c>
    </row>
    <row r="163" spans="2:5">
      <c r="B163">
        <f t="shared" si="13"/>
        <v>620</v>
      </c>
      <c r="C163">
        <f t="shared" si="14"/>
        <v>1.6527977884409543E-10</v>
      </c>
      <c r="D163" s="13">
        <f t="shared" si="10"/>
        <v>10.333333333333334</v>
      </c>
      <c r="E163">
        <f t="shared" si="11"/>
        <v>0.16527977884409542</v>
      </c>
    </row>
    <row r="164" spans="2:5">
      <c r="B164">
        <f t="shared" si="13"/>
        <v>625</v>
      </c>
      <c r="C164">
        <f t="shared" si="14"/>
        <v>1.6526360264536583E-10</v>
      </c>
      <c r="D164" s="13">
        <f t="shared" si="10"/>
        <v>10.416666666666666</v>
      </c>
      <c r="E164">
        <f t="shared" si="11"/>
        <v>0.16526360264536583</v>
      </c>
    </row>
    <row r="165" spans="2:5">
      <c r="B165">
        <f t="shared" si="13"/>
        <v>630</v>
      </c>
      <c r="C165">
        <f t="shared" si="14"/>
        <v>1.6520544385156598E-10</v>
      </c>
      <c r="D165" s="13">
        <f t="shared" si="10"/>
        <v>10.5</v>
      </c>
      <c r="E165">
        <f t="shared" si="11"/>
        <v>0.16520544385156599</v>
      </c>
    </row>
    <row r="166" spans="2:5">
      <c r="B166">
        <f t="shared" si="13"/>
        <v>635</v>
      </c>
      <c r="C166">
        <f t="shared" si="14"/>
        <v>1.6510596080450057E-10</v>
      </c>
      <c r="D166" s="13">
        <f t="shared" si="10"/>
        <v>10.583333333333334</v>
      </c>
      <c r="E166">
        <f t="shared" si="11"/>
        <v>0.16510596080450057</v>
      </c>
    </row>
    <row r="167" spans="2:5">
      <c r="B167">
        <f t="shared" si="13"/>
        <v>640</v>
      </c>
      <c r="C167">
        <f t="shared" si="14"/>
        <v>1.649658015223164E-10</v>
      </c>
      <c r="D167" s="13">
        <f t="shared" si="10"/>
        <v>10.666666666666666</v>
      </c>
      <c r="E167">
        <f t="shared" si="11"/>
        <v>0.16496580152231641</v>
      </c>
    </row>
    <row r="168" spans="2:5">
      <c r="B168">
        <f t="shared" si="13"/>
        <v>645</v>
      </c>
      <c r="C168">
        <f t="shared" si="14"/>
        <v>1.6478560386139152E-10</v>
      </c>
      <c r="D168" s="13">
        <f t="shared" ref="D168:D231" si="15">B168/60</f>
        <v>10.75</v>
      </c>
      <c r="E168">
        <f t="shared" ref="E168:E231" si="16">C168*10^9</f>
        <v>0.16478560386139152</v>
      </c>
    </row>
    <row r="169" spans="2:5">
      <c r="B169">
        <f t="shared" si="13"/>
        <v>650</v>
      </c>
      <c r="C169">
        <f t="shared" si="14"/>
        <v>1.645659956756845E-10</v>
      </c>
      <c r="D169" s="13">
        <f t="shared" si="15"/>
        <v>10.833333333333334</v>
      </c>
      <c r="E169">
        <f t="shared" si="16"/>
        <v>0.1645659956756845</v>
      </c>
    </row>
    <row r="170" spans="2:5">
      <c r="B170">
        <f t="shared" si="13"/>
        <v>655</v>
      </c>
      <c r="C170">
        <f t="shared" si="14"/>
        <v>1.6430759497358571E-10</v>
      </c>
      <c r="D170" s="13">
        <f t="shared" si="15"/>
        <v>10.916666666666666</v>
      </c>
      <c r="E170">
        <f t="shared" si="16"/>
        <v>0.16430759497358571</v>
      </c>
    </row>
    <row r="171" spans="2:5">
      <c r="B171">
        <f t="shared" ref="B171:B234" si="17">B170+$J$31/372</f>
        <v>660</v>
      </c>
      <c r="C171">
        <f t="shared" si="14"/>
        <v>1.6401101007230852E-10</v>
      </c>
      <c r="D171" s="13">
        <f t="shared" si="15"/>
        <v>11</v>
      </c>
      <c r="E171">
        <f t="shared" si="16"/>
        <v>0.16401101007230853</v>
      </c>
    </row>
    <row r="172" spans="2:5">
      <c r="B172">
        <f t="shared" si="17"/>
        <v>665</v>
      </c>
      <c r="C172">
        <f t="shared" si="14"/>
        <v>1.6367683974985956E-10</v>
      </c>
      <c r="D172" s="13">
        <f t="shared" si="15"/>
        <v>11.083333333333334</v>
      </c>
      <c r="E172">
        <f t="shared" si="16"/>
        <v>0.16367683974985955</v>
      </c>
    </row>
    <row r="173" spans="2:5">
      <c r="B173">
        <f t="shared" si="17"/>
        <v>670</v>
      </c>
      <c r="C173">
        <f t="shared" si="14"/>
        <v>1.6330567339462593E-10</v>
      </c>
      <c r="D173" s="13">
        <f t="shared" si="15"/>
        <v>11.166666666666666</v>
      </c>
      <c r="E173">
        <f t="shared" si="16"/>
        <v>0.16330567339462593</v>
      </c>
    </row>
    <row r="174" spans="2:5">
      <c r="B174">
        <f t="shared" si="17"/>
        <v>675</v>
      </c>
      <c r="C174">
        <f t="shared" si="14"/>
        <v>1.6289809115261678E-10</v>
      </c>
      <c r="D174" s="13">
        <f t="shared" si="15"/>
        <v>11.25</v>
      </c>
      <c r="E174">
        <f t="shared" si="16"/>
        <v>0.16289809115261678</v>
      </c>
    </row>
    <row r="175" spans="2:5">
      <c r="B175">
        <f t="shared" si="17"/>
        <v>680</v>
      </c>
      <c r="C175">
        <f t="shared" si="14"/>
        <v>1.6245466407239572E-10</v>
      </c>
      <c r="D175" s="13">
        <f t="shared" si="15"/>
        <v>11.333333333333334</v>
      </c>
      <c r="E175">
        <f t="shared" si="16"/>
        <v>0.16245466407239573</v>
      </c>
    </row>
    <row r="176" spans="2:5">
      <c r="B176">
        <f t="shared" si="17"/>
        <v>685</v>
      </c>
      <c r="C176">
        <f t="shared" si="14"/>
        <v>1.6197595424774059E-10</v>
      </c>
      <c r="D176" s="13">
        <f t="shared" si="15"/>
        <v>11.416666666666666</v>
      </c>
      <c r="E176">
        <f t="shared" si="16"/>
        <v>0.16197595424774058</v>
      </c>
    </row>
    <row r="177" spans="2:5">
      <c r="B177">
        <f t="shared" si="17"/>
        <v>690</v>
      </c>
      <c r="C177">
        <f t="shared" si="14"/>
        <v>1.6146251495806643E-10</v>
      </c>
      <c r="D177" s="13">
        <f t="shared" si="15"/>
        <v>11.5</v>
      </c>
      <c r="E177">
        <f t="shared" si="16"/>
        <v>0.16146251495806643</v>
      </c>
    </row>
    <row r="178" spans="2:5">
      <c r="B178">
        <f t="shared" si="17"/>
        <v>695</v>
      </c>
      <c r="C178">
        <f t="shared" si="14"/>
        <v>1.6091489080664591E-10</v>
      </c>
      <c r="D178" s="13">
        <f t="shared" si="15"/>
        <v>11.583333333333334</v>
      </c>
      <c r="E178">
        <f t="shared" si="16"/>
        <v>0.16091489080664592</v>
      </c>
    </row>
    <row r="179" spans="2:5">
      <c r="B179">
        <f t="shared" si="17"/>
        <v>700</v>
      </c>
      <c r="C179">
        <f t="shared" si="14"/>
        <v>1.6033361785666256E-10</v>
      </c>
      <c r="D179" s="13">
        <f t="shared" si="15"/>
        <v>11.666666666666666</v>
      </c>
      <c r="E179">
        <f t="shared" si="16"/>
        <v>0.16033361785666256</v>
      </c>
    </row>
    <row r="180" spans="2:5">
      <c r="B180">
        <f t="shared" si="17"/>
        <v>705</v>
      </c>
      <c r="C180">
        <f t="shared" si="14"/>
        <v>1.5971922376513058E-10</v>
      </c>
      <c r="D180" s="13">
        <f t="shared" si="15"/>
        <v>11.75</v>
      </c>
      <c r="E180">
        <f t="shared" si="16"/>
        <v>0.15971922376513059</v>
      </c>
    </row>
    <row r="181" spans="2:5">
      <c r="B181">
        <f t="shared" si="17"/>
        <v>710</v>
      </c>
      <c r="C181">
        <f t="shared" si="14"/>
        <v>1.5907222791471457E-10</v>
      </c>
      <c r="D181" s="13">
        <f t="shared" si="15"/>
        <v>11.833333333333334</v>
      </c>
      <c r="E181">
        <f t="shared" si="16"/>
        <v>0.15907222791471456</v>
      </c>
    </row>
    <row r="182" spans="2:5">
      <c r="B182">
        <f t="shared" si="17"/>
        <v>715</v>
      </c>
      <c r="C182">
        <f t="shared" si="14"/>
        <v>1.5839314154348207E-10</v>
      </c>
      <c r="D182" s="13">
        <f t="shared" si="15"/>
        <v>11.916666666666666</v>
      </c>
      <c r="E182">
        <f t="shared" si="16"/>
        <v>0.15839314154348208</v>
      </c>
    </row>
    <row r="183" spans="2:5">
      <c r="B183" s="16">
        <f t="shared" si="17"/>
        <v>720</v>
      </c>
      <c r="C183">
        <f>$D$36*EXP(-$D$32*(B183-600))+(1/$D$32)*($D$33+$D$34*((B183-600)-1/$D$32))</f>
        <v>1.5768246787262147E-10</v>
      </c>
      <c r="D183" s="13">
        <f t="shared" si="15"/>
        <v>12</v>
      </c>
      <c r="E183">
        <f t="shared" si="16"/>
        <v>0.15768246787262147</v>
      </c>
    </row>
    <row r="184" spans="2:5">
      <c r="B184">
        <f t="shared" si="17"/>
        <v>725</v>
      </c>
      <c r="C184">
        <f>$E$36*EXP(-$E$32*(B184-720))+(1/$E$32)*($E$33+$E$34*((B184-720)-1/$E$32))</f>
        <v>1.5696187599202744E-10</v>
      </c>
      <c r="D184" s="13">
        <f t="shared" si="15"/>
        <v>12.083333333333334</v>
      </c>
      <c r="E184">
        <f t="shared" si="16"/>
        <v>0.15696187599202743</v>
      </c>
    </row>
    <row r="185" spans="2:5">
      <c r="B185">
        <f t="shared" si="17"/>
        <v>730</v>
      </c>
      <c r="C185">
        <f t="shared" ref="C185:C242" si="18">$E$36*EXP(-$E$32*(B185-720))+(1/$E$32)*($E$33+$E$34*((B185-720)-1/$E$32))</f>
        <v>1.5625258393123195E-10</v>
      </c>
      <c r="D185" s="13">
        <f t="shared" si="15"/>
        <v>12.166666666666666</v>
      </c>
      <c r="E185">
        <f t="shared" si="16"/>
        <v>0.15625258393123195</v>
      </c>
    </row>
    <row r="186" spans="2:5">
      <c r="B186">
        <f t="shared" si="17"/>
        <v>735</v>
      </c>
      <c r="C186">
        <f t="shared" si="18"/>
        <v>1.5555441449433407E-10</v>
      </c>
      <c r="D186" s="13">
        <f t="shared" si="15"/>
        <v>12.25</v>
      </c>
      <c r="E186">
        <f t="shared" si="16"/>
        <v>0.15555441449433408</v>
      </c>
    </row>
    <row r="187" spans="2:5">
      <c r="B187">
        <f t="shared" si="17"/>
        <v>740</v>
      </c>
      <c r="C187">
        <f t="shared" si="18"/>
        <v>1.5486719326409554E-10</v>
      </c>
      <c r="D187" s="13">
        <f t="shared" si="15"/>
        <v>12.333333333333334</v>
      </c>
      <c r="E187">
        <f t="shared" si="16"/>
        <v>0.15486719326409554</v>
      </c>
    </row>
    <row r="188" spans="2:5">
      <c r="B188">
        <f t="shared" si="17"/>
        <v>745</v>
      </c>
      <c r="C188">
        <f t="shared" si="18"/>
        <v>1.5419074855836768E-10</v>
      </c>
      <c r="D188" s="13">
        <f t="shared" si="15"/>
        <v>12.416666666666666</v>
      </c>
      <c r="E188">
        <f t="shared" si="16"/>
        <v>0.15419074855836767</v>
      </c>
    </row>
    <row r="189" spans="2:5">
      <c r="B189">
        <f t="shared" si="17"/>
        <v>750</v>
      </c>
      <c r="C189">
        <f t="shared" si="18"/>
        <v>1.535249113872017E-10</v>
      </c>
      <c r="D189" s="13">
        <f t="shared" si="15"/>
        <v>12.5</v>
      </c>
      <c r="E189">
        <f t="shared" si="16"/>
        <v>0.1535249113872017</v>
      </c>
    </row>
    <row r="190" spans="2:5">
      <c r="B190">
        <f t="shared" si="17"/>
        <v>755</v>
      </c>
      <c r="C190">
        <f t="shared" si="18"/>
        <v>1.5286951541063135E-10</v>
      </c>
      <c r="D190" s="13">
        <f t="shared" si="15"/>
        <v>12.583333333333334</v>
      </c>
      <c r="E190">
        <f t="shared" si="16"/>
        <v>0.15286951541063135</v>
      </c>
    </row>
    <row r="191" spans="2:5">
      <c r="B191">
        <f t="shared" si="17"/>
        <v>760</v>
      </c>
      <c r="C191">
        <f t="shared" si="18"/>
        <v>1.5222439689711798E-10</v>
      </c>
      <c r="D191" s="13">
        <f t="shared" si="15"/>
        <v>12.666666666666666</v>
      </c>
      <c r="E191">
        <f t="shared" si="16"/>
        <v>0.15222439689711798</v>
      </c>
    </row>
    <row r="192" spans="2:5">
      <c r="B192">
        <f t="shared" si="17"/>
        <v>765</v>
      </c>
      <c r="C192">
        <f t="shared" si="18"/>
        <v>1.5158939468264669E-10</v>
      </c>
      <c r="D192" s="13">
        <f t="shared" si="15"/>
        <v>12.75</v>
      </c>
      <c r="E192">
        <f t="shared" si="16"/>
        <v>0.15158939468264668</v>
      </c>
    </row>
    <row r="193" spans="2:5">
      <c r="B193">
        <f t="shared" si="17"/>
        <v>770</v>
      </c>
      <c r="C193">
        <f t="shared" si="18"/>
        <v>1.5096435013046446E-10</v>
      </c>
      <c r="D193" s="13">
        <f t="shared" si="15"/>
        <v>12.833333333333334</v>
      </c>
      <c r="E193">
        <f t="shared" si="16"/>
        <v>0.15096435013046447</v>
      </c>
    </row>
    <row r="194" spans="2:5">
      <c r="B194">
        <f t="shared" si="17"/>
        <v>775</v>
      </c>
      <c r="C194">
        <f t="shared" si="18"/>
        <v>1.503491070914493E-10</v>
      </c>
      <c r="D194" s="13">
        <f t="shared" si="15"/>
        <v>12.916666666666666</v>
      </c>
      <c r="E194">
        <f t="shared" si="16"/>
        <v>0.1503491070914493</v>
      </c>
    </row>
    <row r="195" spans="2:5">
      <c r="B195">
        <f t="shared" si="17"/>
        <v>780</v>
      </c>
      <c r="C195">
        <f t="shared" si="18"/>
        <v>1.4974351186510091E-10</v>
      </c>
      <c r="D195" s="13">
        <f t="shared" si="15"/>
        <v>13</v>
      </c>
      <c r="E195">
        <f t="shared" si="16"/>
        <v>0.1497435118651009</v>
      </c>
    </row>
    <row r="196" spans="2:5">
      <c r="B196">
        <f t="shared" si="17"/>
        <v>785</v>
      </c>
      <c r="C196">
        <f t="shared" si="18"/>
        <v>1.4914741316114318E-10</v>
      </c>
      <c r="D196" s="13">
        <f t="shared" si="15"/>
        <v>13.083333333333334</v>
      </c>
      <c r="E196">
        <f t="shared" si="16"/>
        <v>0.14914741316114319</v>
      </c>
    </row>
    <row r="197" spans="2:5">
      <c r="B197">
        <f t="shared" si="17"/>
        <v>790</v>
      </c>
      <c r="C197">
        <f t="shared" si="18"/>
        <v>1.485606620617287E-10</v>
      </c>
      <c r="D197" s="13">
        <f t="shared" si="15"/>
        <v>13.166666666666666</v>
      </c>
      <c r="E197">
        <f t="shared" si="16"/>
        <v>0.14856066206172869</v>
      </c>
    </row>
    <row r="198" spans="2:5">
      <c r="B198">
        <f t="shared" si="17"/>
        <v>795</v>
      </c>
      <c r="C198">
        <f t="shared" si="18"/>
        <v>1.4798311198423593E-10</v>
      </c>
      <c r="D198" s="13">
        <f t="shared" si="15"/>
        <v>13.25</v>
      </c>
      <c r="E198">
        <f t="shared" si="16"/>
        <v>0.14798311198423594</v>
      </c>
    </row>
    <row r="199" spans="2:5">
      <c r="B199">
        <f t="shared" si="17"/>
        <v>800</v>
      </c>
      <c r="C199">
        <f t="shared" si="18"/>
        <v>1.4741461864464998E-10</v>
      </c>
      <c r="D199" s="13">
        <f t="shared" si="15"/>
        <v>13.333333333333334</v>
      </c>
      <c r="E199">
        <f t="shared" si="16"/>
        <v>0.14741461864464997</v>
      </c>
    </row>
    <row r="200" spans="2:5">
      <c r="B200">
        <f t="shared" si="17"/>
        <v>805</v>
      </c>
      <c r="C200">
        <f t="shared" si="18"/>
        <v>1.4685504002151725E-10</v>
      </c>
      <c r="D200" s="13">
        <f t="shared" si="15"/>
        <v>13.416666666666666</v>
      </c>
      <c r="E200">
        <f t="shared" si="16"/>
        <v>0.14685504002151725</v>
      </c>
    </row>
    <row r="201" spans="2:5">
      <c r="B201">
        <f t="shared" si="17"/>
        <v>810</v>
      </c>
      <c r="C201">
        <f t="shared" si="18"/>
        <v>1.4630423632046563E-10</v>
      </c>
      <c r="D201" s="13">
        <f t="shared" si="15"/>
        <v>13.5</v>
      </c>
      <c r="E201">
        <f t="shared" si="16"/>
        <v>0.14630423632046563</v>
      </c>
    </row>
    <row r="202" spans="2:5">
      <c r="B202">
        <f t="shared" si="17"/>
        <v>815</v>
      </c>
      <c r="C202">
        <f t="shared" si="18"/>
        <v>1.4576206993928103E-10</v>
      </c>
      <c r="D202" s="13">
        <f t="shared" si="15"/>
        <v>13.583333333333334</v>
      </c>
      <c r="E202">
        <f t="shared" si="16"/>
        <v>0.14576206993928104</v>
      </c>
    </row>
    <row r="203" spans="2:5">
      <c r="B203">
        <f t="shared" si="17"/>
        <v>820</v>
      </c>
      <c r="C203">
        <f t="shared" si="18"/>
        <v>1.4522840543353131E-10</v>
      </c>
      <c r="D203" s="13">
        <f t="shared" si="15"/>
        <v>13.666666666666666</v>
      </c>
      <c r="E203">
        <f t="shared" si="16"/>
        <v>0.1452284054335313</v>
      </c>
    </row>
    <row r="204" spans="2:5">
      <c r="B204">
        <f t="shared" si="17"/>
        <v>825</v>
      </c>
      <c r="C204">
        <f t="shared" si="18"/>
        <v>1.4470310948272961E-10</v>
      </c>
      <c r="D204" s="13">
        <f t="shared" si="15"/>
        <v>13.75</v>
      </c>
      <c r="E204">
        <f t="shared" si="16"/>
        <v>0.1447031094827296</v>
      </c>
    </row>
    <row r="205" spans="2:5">
      <c r="B205">
        <f t="shared" si="17"/>
        <v>830</v>
      </c>
      <c r="C205">
        <f t="shared" si="18"/>
        <v>1.4418605085702806E-10</v>
      </c>
      <c r="D205" s="13">
        <f t="shared" si="15"/>
        <v>13.833333333333334</v>
      </c>
      <c r="E205">
        <f t="shared" si="16"/>
        <v>0.14418605085702807</v>
      </c>
    </row>
    <row r="206" spans="2:5">
      <c r="B206">
        <f t="shared" si="17"/>
        <v>835</v>
      </c>
      <c r="C206">
        <f t="shared" si="18"/>
        <v>1.4367710038443374E-10</v>
      </c>
      <c r="D206" s="13">
        <f t="shared" si="15"/>
        <v>13.916666666666666</v>
      </c>
      <c r="E206">
        <f t="shared" si="16"/>
        <v>0.14367710038443374</v>
      </c>
    </row>
    <row r="207" spans="2:5">
      <c r="B207">
        <f t="shared" si="17"/>
        <v>840</v>
      </c>
      <c r="C207">
        <f t="shared" si="18"/>
        <v>1.4317613091853901E-10</v>
      </c>
      <c r="D207" s="13">
        <f t="shared" si="15"/>
        <v>14</v>
      </c>
      <c r="E207">
        <f t="shared" si="16"/>
        <v>0.14317613091853901</v>
      </c>
    </row>
    <row r="208" spans="2:5">
      <c r="B208">
        <f t="shared" si="17"/>
        <v>845</v>
      </c>
      <c r="C208">
        <f t="shared" si="18"/>
        <v>1.426830173067576E-10</v>
      </c>
      <c r="D208" s="13">
        <f t="shared" si="15"/>
        <v>14.083333333333334</v>
      </c>
      <c r="E208">
        <f t="shared" si="16"/>
        <v>0.14268301730675759</v>
      </c>
    </row>
    <row r="209" spans="2:5">
      <c r="B209">
        <f t="shared" si="17"/>
        <v>850</v>
      </c>
      <c r="C209">
        <f t="shared" si="18"/>
        <v>1.4219763635905885E-10</v>
      </c>
      <c r="D209" s="13">
        <f t="shared" si="15"/>
        <v>14.166666666666666</v>
      </c>
      <c r="E209">
        <f t="shared" si="16"/>
        <v>0.14219763635905885</v>
      </c>
    </row>
    <row r="210" spans="2:5">
      <c r="B210">
        <f t="shared" si="17"/>
        <v>855</v>
      </c>
      <c r="C210">
        <f t="shared" si="18"/>
        <v>1.4171986681719237E-10</v>
      </c>
      <c r="D210" s="13">
        <f t="shared" si="15"/>
        <v>14.25</v>
      </c>
      <c r="E210">
        <f t="shared" si="16"/>
        <v>0.14171986681719237</v>
      </c>
    </row>
    <row r="211" spans="2:5">
      <c r="B211">
        <f t="shared" si="17"/>
        <v>860</v>
      </c>
      <c r="C211">
        <f t="shared" si="18"/>
        <v>1.4124958932439515E-10</v>
      </c>
      <c r="D211" s="13">
        <f t="shared" si="15"/>
        <v>14.333333333333334</v>
      </c>
      <c r="E211">
        <f t="shared" si="16"/>
        <v>0.14124958932439516</v>
      </c>
    </row>
    <row r="212" spans="2:5">
      <c r="B212">
        <f t="shared" si="17"/>
        <v>865</v>
      </c>
      <c r="C212">
        <f t="shared" si="18"/>
        <v>1.4078668639557379E-10</v>
      </c>
      <c r="D212" s="13">
        <f t="shared" si="15"/>
        <v>14.416666666666666</v>
      </c>
      <c r="E212">
        <f t="shared" si="16"/>
        <v>0.14078668639557379</v>
      </c>
    </row>
    <row r="213" spans="2:5">
      <c r="B213">
        <f t="shared" si="17"/>
        <v>870</v>
      </c>
      <c r="C213">
        <f t="shared" si="18"/>
        <v>1.4033104238795424E-10</v>
      </c>
      <c r="D213" s="13">
        <f t="shared" si="15"/>
        <v>14.5</v>
      </c>
      <c r="E213">
        <f t="shared" si="16"/>
        <v>0.14033104238795424</v>
      </c>
    </row>
    <row r="214" spans="2:5">
      <c r="B214">
        <f t="shared" si="17"/>
        <v>875</v>
      </c>
      <c r="C214">
        <f t="shared" si="18"/>
        <v>1.3988254347219185E-10</v>
      </c>
      <c r="D214" s="13">
        <f t="shared" si="15"/>
        <v>14.583333333333334</v>
      </c>
      <c r="E214">
        <f t="shared" si="16"/>
        <v>0.13988254347219184</v>
      </c>
    </row>
    <row r="215" spans="2:5">
      <c r="B215">
        <f t="shared" si="17"/>
        <v>880</v>
      </c>
      <c r="C215">
        <f t="shared" si="18"/>
        <v>1.394410776039345E-10</v>
      </c>
      <c r="D215" s="13">
        <f t="shared" si="15"/>
        <v>14.666666666666666</v>
      </c>
      <c r="E215">
        <f t="shared" si="16"/>
        <v>0.13944107760393451</v>
      </c>
    </row>
    <row r="216" spans="2:5">
      <c r="B216">
        <f t="shared" si="17"/>
        <v>885</v>
      </c>
      <c r="C216">
        <f t="shared" si="18"/>
        <v>1.3900653449583147E-10</v>
      </c>
      <c r="D216" s="13">
        <f t="shared" si="15"/>
        <v>14.75</v>
      </c>
      <c r="E216">
        <f t="shared" si="16"/>
        <v>0.13900653449583147</v>
      </c>
    </row>
    <row r="217" spans="2:5">
      <c r="B217">
        <f t="shared" si="17"/>
        <v>890</v>
      </c>
      <c r="C217">
        <f t="shared" si="18"/>
        <v>1.3857880558998148E-10</v>
      </c>
      <c r="D217" s="13">
        <f t="shared" si="15"/>
        <v>14.833333333333334</v>
      </c>
      <c r="E217">
        <f t="shared" si="16"/>
        <v>0.13857880558998148</v>
      </c>
    </row>
    <row r="218" spans="2:5">
      <c r="B218">
        <f t="shared" si="17"/>
        <v>895</v>
      </c>
      <c r="C218">
        <f t="shared" si="18"/>
        <v>1.3815778403081259E-10</v>
      </c>
      <c r="D218" s="13">
        <f t="shared" si="15"/>
        <v>14.916666666666666</v>
      </c>
      <c r="E218">
        <f t="shared" si="16"/>
        <v>0.13815778403081258</v>
      </c>
    </row>
    <row r="219" spans="2:5">
      <c r="B219">
        <f t="shared" si="17"/>
        <v>900</v>
      </c>
      <c r="C219">
        <f t="shared" si="18"/>
        <v>1.3774336463838748E-10</v>
      </c>
      <c r="D219" s="13">
        <f t="shared" si="15"/>
        <v>15</v>
      </c>
      <c r="E219">
        <f t="shared" si="16"/>
        <v>0.13774336463838749</v>
      </c>
    </row>
    <row r="220" spans="2:5">
      <c r="B220">
        <f t="shared" si="17"/>
        <v>905</v>
      </c>
      <c r="C220">
        <f t="shared" si="18"/>
        <v>1.3733544388212738E-10</v>
      </c>
      <c r="D220" s="13">
        <f t="shared" si="15"/>
        <v>15.083333333333334</v>
      </c>
      <c r="E220">
        <f t="shared" si="16"/>
        <v>0.13733544388212737</v>
      </c>
    </row>
    <row r="221" spans="2:5">
      <c r="B221">
        <f t="shared" si="17"/>
        <v>910</v>
      </c>
      <c r="C221">
        <f t="shared" si="18"/>
        <v>1.3693391985494783E-10</v>
      </c>
      <c r="D221" s="13">
        <f t="shared" si="15"/>
        <v>15.166666666666666</v>
      </c>
      <c r="E221">
        <f t="shared" si="16"/>
        <v>0.13693391985494782</v>
      </c>
    </row>
    <row r="222" spans="2:5">
      <c r="B222">
        <f t="shared" si="17"/>
        <v>915</v>
      </c>
      <c r="C222">
        <f t="shared" si="18"/>
        <v>1.3653869224780035E-10</v>
      </c>
      <c r="D222" s="13">
        <f t="shared" si="15"/>
        <v>15.25</v>
      </c>
      <c r="E222">
        <f t="shared" si="16"/>
        <v>0.13653869224780035</v>
      </c>
    </row>
    <row r="223" spans="2:5">
      <c r="B223">
        <f t="shared" si="17"/>
        <v>920</v>
      </c>
      <c r="C223">
        <f t="shared" si="18"/>
        <v>1.3614966232461301E-10</v>
      </c>
      <c r="D223" s="13">
        <f t="shared" si="15"/>
        <v>15.333333333333334</v>
      </c>
      <c r="E223">
        <f t="shared" si="16"/>
        <v>0.13614966232461301</v>
      </c>
    </row>
    <row r="224" spans="2:5">
      <c r="B224">
        <f t="shared" si="17"/>
        <v>925</v>
      </c>
      <c r="C224">
        <f t="shared" si="18"/>
        <v>1.3576673289762421E-10</v>
      </c>
      <c r="D224" s="13">
        <f t="shared" si="15"/>
        <v>15.416666666666666</v>
      </c>
      <c r="E224">
        <f t="shared" si="16"/>
        <v>0.1357667328976242</v>
      </c>
    </row>
    <row r="225" spans="2:5">
      <c r="B225">
        <f t="shared" si="17"/>
        <v>930</v>
      </c>
      <c r="C225">
        <f t="shared" si="18"/>
        <v>1.3538980830310307E-10</v>
      </c>
      <c r="D225" s="13">
        <f t="shared" si="15"/>
        <v>15.5</v>
      </c>
      <c r="E225">
        <f t="shared" si="16"/>
        <v>0.13538980830310307</v>
      </c>
    </row>
    <row r="226" spans="2:5">
      <c r="B226">
        <f t="shared" si="17"/>
        <v>935</v>
      </c>
      <c r="C226">
        <f t="shared" si="18"/>
        <v>1.3501879437745071E-10</v>
      </c>
      <c r="D226" s="13">
        <f t="shared" si="15"/>
        <v>15.583333333333334</v>
      </c>
      <c r="E226">
        <f t="shared" si="16"/>
        <v>0.13501879437745071</v>
      </c>
    </row>
    <row r="227" spans="2:5">
      <c r="B227">
        <f t="shared" si="17"/>
        <v>940</v>
      </c>
      <c r="C227">
        <f t="shared" si="18"/>
        <v>1.3465359843367623E-10</v>
      </c>
      <c r="D227" s="13">
        <f t="shared" si="15"/>
        <v>15.666666666666666</v>
      </c>
      <c r="E227">
        <f t="shared" si="16"/>
        <v>0.13465359843367625</v>
      </c>
    </row>
    <row r="228" spans="2:5">
      <c r="B228">
        <f t="shared" si="17"/>
        <v>945</v>
      </c>
      <c r="C228">
        <f t="shared" si="18"/>
        <v>1.3429412923824144E-10</v>
      </c>
      <c r="D228" s="13">
        <f t="shared" si="15"/>
        <v>15.75</v>
      </c>
      <c r="E228">
        <f t="shared" si="16"/>
        <v>0.13429412923824144</v>
      </c>
    </row>
    <row r="229" spans="2:5">
      <c r="B229">
        <f t="shared" si="17"/>
        <v>950</v>
      </c>
      <c r="C229">
        <f t="shared" si="18"/>
        <v>1.3394029698826902E-10</v>
      </c>
      <c r="D229" s="13">
        <f t="shared" si="15"/>
        <v>15.833333333333334</v>
      </c>
      <c r="E229">
        <f t="shared" si="16"/>
        <v>0.13394029698826901</v>
      </c>
    </row>
    <row r="230" spans="2:5">
      <c r="B230">
        <f t="shared" si="17"/>
        <v>955</v>
      </c>
      <c r="C230">
        <f t="shared" si="18"/>
        <v>1.3359201328910779E-10</v>
      </c>
      <c r="D230" s="13">
        <f t="shared" si="15"/>
        <v>15.916666666666666</v>
      </c>
      <c r="E230">
        <f t="shared" si="16"/>
        <v>0.13359201328910777</v>
      </c>
    </row>
    <row r="231" spans="2:5">
      <c r="B231">
        <f t="shared" si="17"/>
        <v>960</v>
      </c>
      <c r="C231">
        <f t="shared" si="18"/>
        <v>1.3324919113224985E-10</v>
      </c>
      <c r="D231" s="13">
        <f t="shared" si="15"/>
        <v>16</v>
      </c>
      <c r="E231">
        <f t="shared" si="16"/>
        <v>0.13324919113224987</v>
      </c>
    </row>
    <row r="232" spans="2:5">
      <c r="B232">
        <f t="shared" si="17"/>
        <v>965</v>
      </c>
      <c r="C232">
        <f t="shared" si="18"/>
        <v>1.3291174487359419E-10</v>
      </c>
      <c r="D232" s="13">
        <f t="shared" ref="D232:D295" si="19">B232/60</f>
        <v>16.083333333333332</v>
      </c>
      <c r="E232">
        <f t="shared" ref="E232:E295" si="20">C232*10^9</f>
        <v>0.1329117448735942</v>
      </c>
    </row>
    <row r="233" spans="2:5">
      <c r="B233">
        <f t="shared" si="17"/>
        <v>970</v>
      </c>
      <c r="C233">
        <f t="shared" si="18"/>
        <v>1.3257959021205081E-10</v>
      </c>
      <c r="D233" s="13">
        <f t="shared" si="19"/>
        <v>16.166666666666668</v>
      </c>
      <c r="E233">
        <f t="shared" si="20"/>
        <v>0.13257959021205082</v>
      </c>
    </row>
    <row r="234" spans="2:5">
      <c r="B234">
        <f t="shared" si="17"/>
        <v>975</v>
      </c>
      <c r="C234">
        <f t="shared" si="18"/>
        <v>1.3225264416848075E-10</v>
      </c>
      <c r="D234" s="13">
        <f t="shared" si="19"/>
        <v>16.25</v>
      </c>
      <c r="E234">
        <f t="shared" si="20"/>
        <v>0.13225264416848076</v>
      </c>
    </row>
    <row r="235" spans="2:5">
      <c r="B235">
        <f t="shared" ref="B235:B298" si="21">B234+$J$31/372</f>
        <v>980</v>
      </c>
      <c r="C235">
        <f t="shared" si="18"/>
        <v>1.3193082506496605E-10</v>
      </c>
      <c r="D235" s="13">
        <f t="shared" si="19"/>
        <v>16.333333333333332</v>
      </c>
      <c r="E235">
        <f t="shared" si="20"/>
        <v>0.13193082506496606</v>
      </c>
    </row>
    <row r="236" spans="2:5">
      <c r="B236">
        <f t="shared" si="21"/>
        <v>985</v>
      </c>
      <c r="C236">
        <f t="shared" si="18"/>
        <v>1.3161405250440498E-10</v>
      </c>
      <c r="D236" s="13">
        <f t="shared" si="19"/>
        <v>16.416666666666668</v>
      </c>
      <c r="E236">
        <f t="shared" si="20"/>
        <v>0.13161405250440497</v>
      </c>
    </row>
    <row r="237" spans="2:5">
      <c r="B237">
        <f t="shared" si="21"/>
        <v>990</v>
      </c>
      <c r="C237">
        <f t="shared" si="18"/>
        <v>1.3130224735042707E-10</v>
      </c>
      <c r="D237" s="13">
        <f t="shared" si="19"/>
        <v>16.5</v>
      </c>
      <c r="E237">
        <f t="shared" si="20"/>
        <v>0.13130224735042706</v>
      </c>
    </row>
    <row r="238" spans="2:5">
      <c r="B238">
        <f t="shared" si="21"/>
        <v>995</v>
      </c>
      <c r="C238">
        <f t="shared" si="18"/>
        <v>1.3099533170762338E-10</v>
      </c>
      <c r="D238" s="13">
        <f t="shared" si="19"/>
        <v>16.583333333333332</v>
      </c>
      <c r="E238">
        <f t="shared" si="20"/>
        <v>0.13099533170762337</v>
      </c>
    </row>
    <row r="239" spans="2:5">
      <c r="B239">
        <f t="shared" si="21"/>
        <v>1000</v>
      </c>
      <c r="C239">
        <f t="shared" si="18"/>
        <v>1.3069322890208644E-10</v>
      </c>
      <c r="D239" s="13">
        <f t="shared" si="19"/>
        <v>16.666666666666668</v>
      </c>
      <c r="E239">
        <f t="shared" si="20"/>
        <v>0.13069322890208643</v>
      </c>
    </row>
    <row r="240" spans="2:5">
      <c r="B240">
        <f t="shared" si="21"/>
        <v>1005</v>
      </c>
      <c r="C240">
        <f t="shared" si="18"/>
        <v>1.3039586346225555E-10</v>
      </c>
      <c r="D240" s="13">
        <f t="shared" si="19"/>
        <v>16.75</v>
      </c>
      <c r="E240">
        <f t="shared" si="20"/>
        <v>0.13039586346225554</v>
      </c>
    </row>
    <row r="241" spans="2:5">
      <c r="B241">
        <f t="shared" si="21"/>
        <v>1010</v>
      </c>
      <c r="C241">
        <f t="shared" si="18"/>
        <v>1.3010316110006252E-10</v>
      </c>
      <c r="D241" s="13">
        <f t="shared" si="19"/>
        <v>16.833333333333332</v>
      </c>
      <c r="E241">
        <f t="shared" si="20"/>
        <v>0.13010316110006251</v>
      </c>
    </row>
    <row r="242" spans="2:5">
      <c r="B242">
        <f t="shared" si="21"/>
        <v>1015</v>
      </c>
      <c r="C242">
        <f t="shared" si="18"/>
        <v>1.2981504869237277E-10</v>
      </c>
      <c r="D242" s="13">
        <f t="shared" si="19"/>
        <v>16.916666666666668</v>
      </c>
      <c r="E242">
        <f t="shared" si="20"/>
        <v>0.12981504869237279</v>
      </c>
    </row>
    <row r="243" spans="2:5">
      <c r="B243" s="16">
        <f t="shared" si="21"/>
        <v>1020</v>
      </c>
      <c r="C243">
        <f>$E$36*EXP(-$E$32*(B243-720))+(1/$E$32)*($E$33+$E$34*((B243-720)-1/$E$32))</f>
        <v>1.295314542627179E-10</v>
      </c>
      <c r="D243" s="13">
        <f t="shared" si="19"/>
        <v>17</v>
      </c>
      <c r="E243">
        <f t="shared" si="20"/>
        <v>0.12953145426271789</v>
      </c>
    </row>
    <row r="244" spans="2:5">
      <c r="B244">
        <f t="shared" si="21"/>
        <v>1025</v>
      </c>
      <c r="C244">
        <f>$F$36*EXP(-$F$32*(B244-1020))+(1/$F$32)*($F$33+$F$34*((B244-1020)-1/$F$32))</f>
        <v>8.3504430264372856E-10</v>
      </c>
      <c r="D244" s="13">
        <f t="shared" si="19"/>
        <v>17.083333333333332</v>
      </c>
      <c r="E244">
        <f t="shared" si="20"/>
        <v>0.83504430264372853</v>
      </c>
    </row>
    <row r="245" spans="2:5">
      <c r="B245">
        <f t="shared" si="21"/>
        <v>1030</v>
      </c>
      <c r="C245">
        <f t="shared" ref="C245:C279" si="22">$F$36*EXP(-$F$32*(B245-1020))+(1/$F$32)*($F$33+$F$34*((B245-1020)-1/$F$32))</f>
        <v>2.937369088365796E-9</v>
      </c>
      <c r="D245" s="13">
        <f t="shared" si="19"/>
        <v>17.166666666666668</v>
      </c>
      <c r="E245">
        <f t="shared" si="20"/>
        <v>2.9373690883657959</v>
      </c>
    </row>
    <row r="246" spans="2:5">
      <c r="B246">
        <f t="shared" si="21"/>
        <v>1035</v>
      </c>
      <c r="C246">
        <f t="shared" si="22"/>
        <v>6.4146019798557371E-9</v>
      </c>
      <c r="D246" s="13">
        <f t="shared" si="19"/>
        <v>17.25</v>
      </c>
      <c r="E246">
        <f t="shared" si="20"/>
        <v>6.4146019798557372</v>
      </c>
    </row>
    <row r="247" spans="2:5">
      <c r="B247">
        <f t="shared" si="21"/>
        <v>1040</v>
      </c>
      <c r="C247">
        <f t="shared" si="22"/>
        <v>1.1245182626168885E-8</v>
      </c>
      <c r="D247" s="13">
        <f t="shared" si="19"/>
        <v>17.333333333333332</v>
      </c>
      <c r="E247">
        <f t="shared" si="20"/>
        <v>11.245182626168885</v>
      </c>
    </row>
    <row r="248" spans="2:5">
      <c r="B248">
        <f t="shared" si="21"/>
        <v>1045</v>
      </c>
      <c r="C248">
        <f t="shared" si="22"/>
        <v>1.7407888770757482E-8</v>
      </c>
      <c r="D248" s="13">
        <f t="shared" si="19"/>
        <v>17.416666666666668</v>
      </c>
      <c r="E248">
        <f t="shared" si="20"/>
        <v>17.407888770757481</v>
      </c>
    </row>
    <row r="249" spans="2:5">
      <c r="B249">
        <f t="shared" si="21"/>
        <v>1050</v>
      </c>
      <c r="C249">
        <f t="shared" si="22"/>
        <v>2.488183094972205E-8</v>
      </c>
      <c r="D249" s="13">
        <f t="shared" si="19"/>
        <v>17.5</v>
      </c>
      <c r="E249">
        <f t="shared" si="20"/>
        <v>24.881830949722051</v>
      </c>
    </row>
    <row r="250" spans="2:5">
      <c r="B250">
        <f t="shared" si="21"/>
        <v>1055</v>
      </c>
      <c r="C250">
        <f t="shared" si="22"/>
        <v>3.3646447273171106E-8</v>
      </c>
      <c r="D250" s="13">
        <f t="shared" si="19"/>
        <v>17.583333333333332</v>
      </c>
      <c r="E250">
        <f t="shared" si="20"/>
        <v>33.646447273171106</v>
      </c>
    </row>
    <row r="251" spans="2:5">
      <c r="B251">
        <f t="shared" si="21"/>
        <v>1060</v>
      </c>
      <c r="C251">
        <f t="shared" si="22"/>
        <v>4.3681498288451683E-8</v>
      </c>
      <c r="D251" s="13">
        <f t="shared" si="19"/>
        <v>17.666666666666668</v>
      </c>
      <c r="E251">
        <f t="shared" si="20"/>
        <v>43.681498288451685</v>
      </c>
    </row>
    <row r="252" spans="2:5">
      <c r="B252">
        <f t="shared" si="21"/>
        <v>1065</v>
      </c>
      <c r="C252">
        <f>$F$36*EXP(-$F$32*(B252-1020))+(1/$F$32)*($F$33+$F$34*((B252-1020)-1/$F$32))</f>
        <v>5.4967061923902194E-8</v>
      </c>
      <c r="D252" s="13">
        <f t="shared" si="19"/>
        <v>17.75</v>
      </c>
      <c r="E252">
        <f t="shared" si="20"/>
        <v>54.967061923902193</v>
      </c>
    </row>
    <row r="253" spans="2:5">
      <c r="B253">
        <f t="shared" si="21"/>
        <v>1070</v>
      </c>
      <c r="C253">
        <f t="shared" si="22"/>
        <v>6.7483528511908761E-8</v>
      </c>
      <c r="D253" s="13">
        <f t="shared" si="19"/>
        <v>17.833333333333332</v>
      </c>
      <c r="E253">
        <f t="shared" si="20"/>
        <v>67.483528511908759</v>
      </c>
    </row>
    <row r="254" spans="2:5">
      <c r="B254">
        <f t="shared" si="21"/>
        <v>1075</v>
      </c>
      <c r="C254">
        <f t="shared" si="22"/>
        <v>8.1211595890002068E-8</v>
      </c>
      <c r="D254" s="13">
        <f t="shared" si="19"/>
        <v>17.916666666666668</v>
      </c>
      <c r="E254">
        <f t="shared" si="20"/>
        <v>81.211595890002073</v>
      </c>
    </row>
    <row r="255" spans="2:5">
      <c r="B255">
        <f t="shared" si="21"/>
        <v>1080</v>
      </c>
      <c r="C255">
        <f t="shared" si="22"/>
        <v>9.6132264578775027E-8</v>
      </c>
      <c r="D255" s="13">
        <f t="shared" si="19"/>
        <v>18</v>
      </c>
      <c r="E255">
        <f t="shared" si="20"/>
        <v>96.132264578775022</v>
      </c>
    </row>
    <row r="256" spans="2:5">
      <c r="B256">
        <f t="shared" si="21"/>
        <v>1085</v>
      </c>
      <c r="C256">
        <f t="shared" si="22"/>
        <v>1.1222683303542016E-7</v>
      </c>
      <c r="D256" s="13">
        <f t="shared" si="19"/>
        <v>18.083333333333332</v>
      </c>
      <c r="E256">
        <f t="shared" si="20"/>
        <v>112.22683303542016</v>
      </c>
    </row>
    <row r="257" spans="2:5">
      <c r="B257">
        <f t="shared" si="21"/>
        <v>1090</v>
      </c>
      <c r="C257">
        <f t="shared" si="22"/>
        <v>1.2947689298169405E-7</v>
      </c>
      <c r="D257" s="13">
        <f t="shared" si="19"/>
        <v>18.166666666666668</v>
      </c>
      <c r="E257">
        <f t="shared" si="20"/>
        <v>129.47689298169405</v>
      </c>
    </row>
    <row r="258" spans="2:5">
      <c r="B258">
        <f t="shared" si="21"/>
        <v>1095</v>
      </c>
      <c r="C258">
        <f t="shared" si="22"/>
        <v>1.4786432480514427E-7</v>
      </c>
      <c r="D258" s="13">
        <f t="shared" si="19"/>
        <v>18.25</v>
      </c>
      <c r="E258">
        <f t="shared" si="20"/>
        <v>147.86432480514426</v>
      </c>
    </row>
    <row r="259" spans="2:5">
      <c r="B259">
        <f t="shared" si="21"/>
        <v>1100</v>
      </c>
      <c r="C259">
        <f t="shared" si="22"/>
        <v>1.6737129303245769E-7</v>
      </c>
      <c r="D259" s="13">
        <f t="shared" si="19"/>
        <v>18.333333333333332</v>
      </c>
      <c r="E259">
        <f t="shared" si="20"/>
        <v>167.37129303245769</v>
      </c>
    </row>
    <row r="260" spans="2:5">
      <c r="B260">
        <f t="shared" si="21"/>
        <v>1105</v>
      </c>
      <c r="C260">
        <f t="shared" si="22"/>
        <v>1.8798024187378854E-7</v>
      </c>
      <c r="D260" s="13">
        <f t="shared" si="19"/>
        <v>18.416666666666668</v>
      </c>
      <c r="E260">
        <f t="shared" si="20"/>
        <v>187.98024187378854</v>
      </c>
    </row>
    <row r="261" spans="2:5">
      <c r="B261">
        <f t="shared" si="21"/>
        <v>1110</v>
      </c>
      <c r="C261">
        <f t="shared" si="22"/>
        <v>2.0967389083695138E-7</v>
      </c>
      <c r="D261" s="13">
        <f t="shared" si="19"/>
        <v>18.5</v>
      </c>
      <c r="E261">
        <f t="shared" si="20"/>
        <v>209.67389083695139</v>
      </c>
    </row>
    <row r="262" spans="2:5">
      <c r="B262">
        <f t="shared" si="21"/>
        <v>1115</v>
      </c>
      <c r="C262">
        <f t="shared" si="22"/>
        <v>2.3243523041040334E-7</v>
      </c>
      <c r="D262" s="13">
        <f t="shared" si="19"/>
        <v>18.583333333333332</v>
      </c>
      <c r="E262">
        <f t="shared" si="20"/>
        <v>232.43523041040334</v>
      </c>
    </row>
    <row r="263" spans="2:5">
      <c r="B263">
        <f t="shared" si="21"/>
        <v>1120</v>
      </c>
      <c r="C263">
        <f t="shared" si="22"/>
        <v>2.5624751781390684E-7</v>
      </c>
      <c r="D263" s="13">
        <f t="shared" si="19"/>
        <v>18.666666666666668</v>
      </c>
      <c r="E263">
        <f t="shared" si="20"/>
        <v>256.24751781390682</v>
      </c>
    </row>
    <row r="264" spans="2:5">
      <c r="B264">
        <f t="shared" si="21"/>
        <v>1125</v>
      </c>
      <c r="C264">
        <f t="shared" si="22"/>
        <v>2.8109427281584024E-7</v>
      </c>
      <c r="D264" s="13">
        <f t="shared" si="19"/>
        <v>18.75</v>
      </c>
      <c r="E264">
        <f t="shared" si="20"/>
        <v>281.09427281584021</v>
      </c>
    </row>
    <row r="265" spans="2:5">
      <c r="B265">
        <f t="shared" si="21"/>
        <v>1130</v>
      </c>
      <c r="C265">
        <f t="shared" si="22"/>
        <v>3.0695927361609127E-7</v>
      </c>
      <c r="D265" s="13">
        <f t="shared" si="19"/>
        <v>18.833333333333332</v>
      </c>
      <c r="E265">
        <f t="shared" si="20"/>
        <v>306.95927361609125</v>
      </c>
    </row>
    <row r="266" spans="2:5">
      <c r="B266">
        <f t="shared" si="21"/>
        <v>1135</v>
      </c>
      <c r="C266">
        <f t="shared" si="22"/>
        <v>3.3382655279351259E-7</v>
      </c>
      <c r="D266" s="13">
        <f t="shared" si="19"/>
        <v>18.916666666666668</v>
      </c>
      <c r="E266">
        <f t="shared" si="20"/>
        <v>333.82655279351258</v>
      </c>
    </row>
    <row r="267" spans="2:5">
      <c r="B267">
        <f t="shared" si="21"/>
        <v>1140</v>
      </c>
      <c r="C267">
        <f t="shared" si="22"/>
        <v>3.616803933169341E-7</v>
      </c>
      <c r="D267" s="13">
        <f t="shared" si="19"/>
        <v>19</v>
      </c>
      <c r="E267">
        <f t="shared" si="20"/>
        <v>361.6803933169341</v>
      </c>
    </row>
    <row r="268" spans="2:5">
      <c r="B268">
        <f t="shared" si="21"/>
        <v>1145</v>
      </c>
      <c r="C268">
        <f t="shared" si="22"/>
        <v>3.905053246187141E-7</v>
      </c>
      <c r="D268" s="13">
        <f t="shared" si="19"/>
        <v>19.083333333333332</v>
      </c>
      <c r="E268">
        <f t="shared" si="20"/>
        <v>390.5053246187141</v>
      </c>
    </row>
    <row r="269" spans="2:5">
      <c r="B269">
        <f t="shared" si="21"/>
        <v>1150</v>
      </c>
      <c r="C269">
        <f t="shared" si="22"/>
        <v>4.2028611872987417E-7</v>
      </c>
      <c r="D269" s="13">
        <f t="shared" si="19"/>
        <v>19.166666666666668</v>
      </c>
      <c r="E269">
        <f t="shared" si="20"/>
        <v>420.28611872987415</v>
      </c>
    </row>
    <row r="270" spans="2:5">
      <c r="B270">
        <f t="shared" si="21"/>
        <v>1155</v>
      </c>
      <c r="C270">
        <f t="shared" si="22"/>
        <v>4.5100778647583651E-7</v>
      </c>
      <c r="D270" s="13">
        <f t="shared" si="19"/>
        <v>19.25</v>
      </c>
      <c r="E270">
        <f t="shared" si="20"/>
        <v>451.0077864758365</v>
      </c>
    </row>
    <row r="271" spans="2:5">
      <c r="B271">
        <f t="shared" si="21"/>
        <v>1160</v>
      </c>
      <c r="C271">
        <f t="shared" si="22"/>
        <v>4.8265557373181375E-7</v>
      </c>
      <c r="D271" s="13">
        <f t="shared" si="19"/>
        <v>19.333333333333332</v>
      </c>
      <c r="E271">
        <f t="shared" si="20"/>
        <v>482.65557373181372</v>
      </c>
    </row>
    <row r="272" spans="2:5">
      <c r="B272">
        <f t="shared" si="21"/>
        <v>1165</v>
      </c>
      <c r="C272">
        <f t="shared" si="22"/>
        <v>5.1521495773692428E-7</v>
      </c>
      <c r="D272" s="13">
        <f t="shared" si="19"/>
        <v>19.416666666666668</v>
      </c>
      <c r="E272">
        <f t="shared" si="20"/>
        <v>515.21495773692425</v>
      </c>
    </row>
    <row r="273" spans="2:5">
      <c r="B273">
        <f t="shared" si="21"/>
        <v>1170</v>
      </c>
      <c r="C273">
        <f t="shared" si="22"/>
        <v>5.4867164346610495E-7</v>
      </c>
      <c r="D273" s="13">
        <f t="shared" si="19"/>
        <v>19.5</v>
      </c>
      <c r="E273">
        <f t="shared" si="20"/>
        <v>548.67164346610491</v>
      </c>
    </row>
    <row r="274" spans="2:5">
      <c r="B274">
        <f t="shared" si="21"/>
        <v>1175</v>
      </c>
      <c r="C274">
        <f t="shared" si="22"/>
        <v>5.8301156005891429E-7</v>
      </c>
      <c r="D274" s="13">
        <f t="shared" si="19"/>
        <v>19.583333333333332</v>
      </c>
      <c r="E274">
        <f t="shared" si="20"/>
        <v>583.01156005891426</v>
      </c>
    </row>
    <row r="275" spans="2:5">
      <c r="B275">
        <f t="shared" si="21"/>
        <v>1180</v>
      </c>
      <c r="C275">
        <f t="shared" si="22"/>
        <v>6.1822085730433981E-7</v>
      </c>
      <c r="D275" s="13">
        <f t="shared" si="19"/>
        <v>19.666666666666668</v>
      </c>
      <c r="E275">
        <f t="shared" si="20"/>
        <v>618.2208573043398</v>
      </c>
    </row>
    <row r="276" spans="2:5">
      <c r="B276">
        <f t="shared" si="21"/>
        <v>1185</v>
      </c>
      <c r="C276">
        <f t="shared" si="22"/>
        <v>6.5428590218072901E-7</v>
      </c>
      <c r="D276" s="13">
        <f t="shared" si="19"/>
        <v>19.75</v>
      </c>
      <c r="E276">
        <f t="shared" si="20"/>
        <v>654.28590218072907</v>
      </c>
    </row>
    <row r="277" spans="2:5">
      <c r="B277">
        <f t="shared" si="21"/>
        <v>1190</v>
      </c>
      <c r="C277">
        <f t="shared" si="22"/>
        <v>6.9119327544997662E-7</v>
      </c>
      <c r="D277" s="13">
        <f t="shared" si="19"/>
        <v>19.833333333333332</v>
      </c>
      <c r="E277">
        <f t="shared" si="20"/>
        <v>691.19327544997657</v>
      </c>
    </row>
    <row r="278" spans="2:5">
      <c r="B278">
        <f t="shared" si="21"/>
        <v>1195</v>
      </c>
      <c r="C278">
        <f t="shared" si="22"/>
        <v>7.2892976830511811E-7</v>
      </c>
      <c r="D278" s="13">
        <f t="shared" si="19"/>
        <v>19.916666666666668</v>
      </c>
      <c r="E278">
        <f t="shared" si="20"/>
        <v>728.92976830511816</v>
      </c>
    </row>
    <row r="279" spans="2:5">
      <c r="B279" s="16">
        <f t="shared" si="21"/>
        <v>1200</v>
      </c>
      <c r="C279">
        <f t="shared" si="22"/>
        <v>7.6748237907049769E-7</v>
      </c>
      <c r="D279" s="13">
        <f t="shared" si="19"/>
        <v>20</v>
      </c>
      <c r="E279">
        <f t="shared" si="20"/>
        <v>767.4823790704977</v>
      </c>
    </row>
    <row r="280" spans="2:5">
      <c r="B280">
        <f t="shared" si="21"/>
        <v>1205</v>
      </c>
      <c r="C280">
        <f>$G$36*EXP(-$G$32*(B280-1200))+(1/$G$32)*($G$33+$G$34*((B280-1200)-1/$G$32))</f>
        <v>8.0613251795799713E-7</v>
      </c>
      <c r="D280" s="13">
        <f t="shared" si="19"/>
        <v>20.083333333333332</v>
      </c>
      <c r="E280">
        <f t="shared" si="20"/>
        <v>806.13251795799715</v>
      </c>
    </row>
    <row r="281" spans="2:5">
      <c r="B281">
        <f t="shared" si="21"/>
        <v>1210</v>
      </c>
      <c r="C281">
        <f t="shared" ref="C281:C315" si="23">$G$36*EXP(-$G$32*(B281-1200))+(1/$G$32)*($G$33+$G$34*((B281-1200)-1/$G$32))</f>
        <v>8.4417657229697657E-7</v>
      </c>
      <c r="D281" s="13">
        <f t="shared" si="19"/>
        <v>20.166666666666668</v>
      </c>
      <c r="E281">
        <f t="shared" si="20"/>
        <v>844.17657229697659</v>
      </c>
    </row>
    <row r="282" spans="2:5">
      <c r="B282">
        <f t="shared" si="21"/>
        <v>1215</v>
      </c>
      <c r="C282">
        <f t="shared" si="23"/>
        <v>8.8162404628303557E-7</v>
      </c>
      <c r="D282" s="13">
        <f t="shared" si="19"/>
        <v>20.25</v>
      </c>
      <c r="E282">
        <f t="shared" si="20"/>
        <v>881.62404628303557</v>
      </c>
    </row>
    <row r="283" spans="2:5">
      <c r="B283">
        <f t="shared" si="21"/>
        <v>1220</v>
      </c>
      <c r="C283">
        <f t="shared" si="23"/>
        <v>9.1848429507360173E-7</v>
      </c>
      <c r="D283" s="13">
        <f t="shared" si="19"/>
        <v>20.333333333333332</v>
      </c>
      <c r="E283">
        <f t="shared" si="20"/>
        <v>918.48429507360174</v>
      </c>
    </row>
    <row r="284" spans="2:5">
      <c r="B284">
        <f t="shared" si="21"/>
        <v>1225</v>
      </c>
      <c r="C284">
        <f t="shared" si="23"/>
        <v>9.5476652712504024E-7</v>
      </c>
      <c r="D284" s="13">
        <f t="shared" si="19"/>
        <v>20.416666666666668</v>
      </c>
      <c r="E284">
        <f t="shared" si="20"/>
        <v>954.76652712504028</v>
      </c>
    </row>
    <row r="285" spans="2:5">
      <c r="B285">
        <f t="shared" si="21"/>
        <v>1230</v>
      </c>
      <c r="C285">
        <f t="shared" si="23"/>
        <v>9.9047980649312087E-7</v>
      </c>
      <c r="D285" s="13">
        <f t="shared" si="19"/>
        <v>20.5</v>
      </c>
      <c r="E285">
        <f t="shared" si="20"/>
        <v>990.47980649312092</v>
      </c>
    </row>
    <row r="286" spans="2:5">
      <c r="B286">
        <f t="shared" si="21"/>
        <v>1235</v>
      </c>
      <c r="C286">
        <f t="shared" si="23"/>
        <v>1.025633055097406E-6</v>
      </c>
      <c r="D286" s="13">
        <f t="shared" si="19"/>
        <v>20.583333333333332</v>
      </c>
      <c r="E286">
        <f t="shared" si="20"/>
        <v>1025.633055097406</v>
      </c>
    </row>
    <row r="287" spans="2:5">
      <c r="B287">
        <f t="shared" si="21"/>
        <v>1240</v>
      </c>
      <c r="C287">
        <f t="shared" si="23"/>
        <v>1.0602350549501316E-6</v>
      </c>
      <c r="D287" s="13">
        <f t="shared" si="19"/>
        <v>20.666666666666668</v>
      </c>
      <c r="E287">
        <f t="shared" si="20"/>
        <v>1060.2350549501316</v>
      </c>
    </row>
    <row r="288" spans="2:5">
      <c r="B288">
        <f t="shared" si="21"/>
        <v>1245</v>
      </c>
      <c r="C288">
        <f t="shared" si="23"/>
        <v>1.0942944503501361E-6</v>
      </c>
      <c r="D288" s="13">
        <f t="shared" si="19"/>
        <v>20.75</v>
      </c>
      <c r="E288">
        <f t="shared" si="20"/>
        <v>1094.2944503501362</v>
      </c>
    </row>
    <row r="289" spans="2:5">
      <c r="B289">
        <f t="shared" si="21"/>
        <v>1250</v>
      </c>
      <c r="C289">
        <f t="shared" si="23"/>
        <v>1.1278197500423875E-6</v>
      </c>
      <c r="D289" s="13">
        <f t="shared" si="19"/>
        <v>20.833333333333332</v>
      </c>
      <c r="E289">
        <f t="shared" si="20"/>
        <v>1127.8197500423876</v>
      </c>
    </row>
    <row r="290" spans="2:5">
      <c r="B290">
        <f t="shared" si="21"/>
        <v>1255</v>
      </c>
      <c r="C290">
        <f t="shared" si="23"/>
        <v>1.1608193293436431E-6</v>
      </c>
      <c r="D290" s="13">
        <f t="shared" si="19"/>
        <v>20.916666666666668</v>
      </c>
      <c r="E290">
        <f t="shared" si="20"/>
        <v>1160.8193293436429</v>
      </c>
    </row>
    <row r="291" spans="2:5">
      <c r="B291">
        <f t="shared" si="21"/>
        <v>1260</v>
      </c>
      <c r="C291">
        <f t="shared" si="23"/>
        <v>1.1933014322347782E-6</v>
      </c>
      <c r="D291" s="13">
        <f t="shared" si="19"/>
        <v>21</v>
      </c>
      <c r="E291">
        <f t="shared" si="20"/>
        <v>1193.3014322347783</v>
      </c>
    </row>
    <row r="292" spans="2:5">
      <c r="B292">
        <f t="shared" si="21"/>
        <v>1265</v>
      </c>
      <c r="C292">
        <f t="shared" si="23"/>
        <v>1.2252741734203047E-6</v>
      </c>
      <c r="D292" s="13">
        <f t="shared" si="19"/>
        <v>21.083333333333332</v>
      </c>
      <c r="E292">
        <f t="shared" si="20"/>
        <v>1225.2741734203048</v>
      </c>
    </row>
    <row r="293" spans="2:5">
      <c r="B293">
        <f t="shared" si="21"/>
        <v>1270</v>
      </c>
      <c r="C293">
        <f t="shared" si="23"/>
        <v>1.2567455403555914E-6</v>
      </c>
      <c r="D293" s="13">
        <f t="shared" si="19"/>
        <v>21.166666666666668</v>
      </c>
      <c r="E293">
        <f t="shared" si="20"/>
        <v>1256.7455403555914</v>
      </c>
    </row>
    <row r="294" spans="2:5">
      <c r="B294">
        <f t="shared" si="21"/>
        <v>1275</v>
      </c>
      <c r="C294">
        <f t="shared" si="23"/>
        <v>1.2877233952422978E-6</v>
      </c>
      <c r="D294" s="13">
        <f t="shared" si="19"/>
        <v>21.25</v>
      </c>
      <c r="E294">
        <f t="shared" si="20"/>
        <v>1287.7233952422978</v>
      </c>
    </row>
    <row r="295" spans="2:5">
      <c r="B295">
        <f t="shared" si="21"/>
        <v>1280</v>
      </c>
      <c r="C295">
        <f t="shared" si="23"/>
        <v>1.3182154769925148E-6</v>
      </c>
      <c r="D295" s="13">
        <f t="shared" si="19"/>
        <v>21.333333333333332</v>
      </c>
      <c r="E295">
        <f t="shared" si="20"/>
        <v>1318.2154769925148</v>
      </c>
    </row>
    <row r="296" spans="2:5">
      <c r="B296">
        <f t="shared" si="21"/>
        <v>1285</v>
      </c>
      <c r="C296">
        <f t="shared" si="23"/>
        <v>1.3482294031621061E-6</v>
      </c>
      <c r="D296" s="13">
        <f t="shared" ref="D296:D359" si="24">B296/60</f>
        <v>21.416666666666668</v>
      </c>
      <c r="E296">
        <f t="shared" ref="E296:E359" si="25">C296*10^9</f>
        <v>1348.2294031621061</v>
      </c>
    </row>
    <row r="297" spans="2:5">
      <c r="B297">
        <f t="shared" si="21"/>
        <v>1290</v>
      </c>
      <c r="C297">
        <f t="shared" si="23"/>
        <v>1.3777726718537315E-6</v>
      </c>
      <c r="D297" s="13">
        <f t="shared" si="24"/>
        <v>21.5</v>
      </c>
      <c r="E297">
        <f t="shared" si="25"/>
        <v>1377.7726718537315</v>
      </c>
    </row>
    <row r="298" spans="2:5">
      <c r="B298">
        <f t="shared" si="21"/>
        <v>1295</v>
      </c>
      <c r="C298">
        <f t="shared" si="23"/>
        <v>1.40685266359003E-6</v>
      </c>
      <c r="D298" s="13">
        <f t="shared" si="24"/>
        <v>21.583333333333332</v>
      </c>
      <c r="E298">
        <f t="shared" si="25"/>
        <v>1406.85266359003</v>
      </c>
    </row>
    <row r="299" spans="2:5">
      <c r="B299">
        <f t="shared" ref="B299:B362" si="26">B298+$J$31/372</f>
        <v>1300</v>
      </c>
      <c r="C299">
        <f t="shared" si="23"/>
        <v>1.4354766431574263E-6</v>
      </c>
      <c r="D299" s="13">
        <f t="shared" si="24"/>
        <v>21.666666666666668</v>
      </c>
      <c r="E299">
        <f t="shared" si="25"/>
        <v>1435.4766431574262</v>
      </c>
    </row>
    <row r="300" spans="2:5">
      <c r="B300">
        <f t="shared" si="26"/>
        <v>1305</v>
      </c>
      <c r="C300">
        <f t="shared" si="23"/>
        <v>1.4636517614210259E-6</v>
      </c>
      <c r="D300" s="13">
        <f t="shared" si="24"/>
        <v>21.75</v>
      </c>
      <c r="E300">
        <f t="shared" si="25"/>
        <v>1463.6517614210259</v>
      </c>
    </row>
    <row r="301" spans="2:5">
      <c r="B301">
        <f t="shared" si="26"/>
        <v>1310</v>
      </c>
      <c r="C301">
        <f t="shared" si="23"/>
        <v>1.491385057111051E-6</v>
      </c>
      <c r="D301" s="13">
        <f t="shared" si="24"/>
        <v>21.833333333333332</v>
      </c>
      <c r="E301">
        <f t="shared" si="25"/>
        <v>1491.3850571110511</v>
      </c>
    </row>
    <row r="302" spans="2:5">
      <c r="B302">
        <f t="shared" si="26"/>
        <v>1315</v>
      </c>
      <c r="C302">
        <f t="shared" si="23"/>
        <v>1.5186834585812601E-6</v>
      </c>
      <c r="D302" s="13">
        <f t="shared" si="24"/>
        <v>21.916666666666668</v>
      </c>
      <c r="E302">
        <f t="shared" si="25"/>
        <v>1518.6834585812601</v>
      </c>
    </row>
    <row r="303" spans="2:5">
      <c r="B303">
        <f t="shared" si="26"/>
        <v>1320</v>
      </c>
      <c r="C303">
        <f t="shared" si="23"/>
        <v>1.5455537855397953E-6</v>
      </c>
      <c r="D303" s="13">
        <f t="shared" si="24"/>
        <v>22</v>
      </c>
      <c r="E303">
        <f t="shared" si="25"/>
        <v>1545.5537855397954</v>
      </c>
    </row>
    <row r="304" spans="2:5">
      <c r="B304">
        <f t="shared" si="26"/>
        <v>1325</v>
      </c>
      <c r="C304">
        <f t="shared" si="23"/>
        <v>1.5720027507528873E-6</v>
      </c>
      <c r="D304" s="13">
        <f t="shared" si="24"/>
        <v>22.083333333333332</v>
      </c>
      <c r="E304">
        <f t="shared" si="25"/>
        <v>1572.0027507528873</v>
      </c>
    </row>
    <row r="305" spans="2:5">
      <c r="B305">
        <f t="shared" si="26"/>
        <v>1330</v>
      </c>
      <c r="C305">
        <f t="shared" si="23"/>
        <v>1.5980369617218446E-6</v>
      </c>
      <c r="D305" s="13">
        <f t="shared" si="24"/>
        <v>22.166666666666668</v>
      </c>
      <c r="E305">
        <f t="shared" si="25"/>
        <v>1598.0369617218446</v>
      </c>
    </row>
    <row r="306" spans="2:5">
      <c r="B306">
        <f t="shared" si="26"/>
        <v>1335</v>
      </c>
      <c r="C306">
        <f t="shared" si="23"/>
        <v>1.6236629223337426E-6</v>
      </c>
      <c r="D306" s="13">
        <f t="shared" si="24"/>
        <v>22.25</v>
      </c>
      <c r="E306">
        <f t="shared" si="25"/>
        <v>1623.6629223337427</v>
      </c>
    </row>
    <row r="307" spans="2:5">
      <c r="B307">
        <f t="shared" si="26"/>
        <v>1340</v>
      </c>
      <c r="C307">
        <f t="shared" si="23"/>
        <v>1.6488870344862325E-6</v>
      </c>
      <c r="D307" s="13">
        <f t="shared" si="24"/>
        <v>22.333333333333332</v>
      </c>
      <c r="E307">
        <f t="shared" si="25"/>
        <v>1648.8870344862326</v>
      </c>
    </row>
    <row r="308" spans="2:5">
      <c r="B308">
        <f t="shared" si="26"/>
        <v>1345</v>
      </c>
      <c r="C308">
        <f t="shared" si="23"/>
        <v>1.6737155996868665E-6</v>
      </c>
      <c r="D308" s="13">
        <f t="shared" si="24"/>
        <v>22.416666666666668</v>
      </c>
      <c r="E308">
        <f t="shared" si="25"/>
        <v>1673.7155996868664</v>
      </c>
    </row>
    <row r="309" spans="2:5">
      <c r="B309">
        <f t="shared" si="26"/>
        <v>1350</v>
      </c>
      <c r="C309">
        <f t="shared" si="23"/>
        <v>1.6981548206273458E-6</v>
      </c>
      <c r="D309" s="13">
        <f t="shared" si="24"/>
        <v>22.5</v>
      </c>
      <c r="E309">
        <f t="shared" si="25"/>
        <v>1698.1548206273458</v>
      </c>
    </row>
    <row r="310" spans="2:5">
      <c r="B310">
        <f t="shared" si="26"/>
        <v>1355</v>
      </c>
      <c r="C310">
        <f t="shared" si="23"/>
        <v>1.722210802733082E-6</v>
      </c>
      <c r="D310" s="13">
        <f t="shared" si="24"/>
        <v>22.583333333333332</v>
      </c>
      <c r="E310">
        <f t="shared" si="25"/>
        <v>1722.2108027330821</v>
      </c>
    </row>
    <row r="311" spans="2:5">
      <c r="B311">
        <f t="shared" si="26"/>
        <v>1360</v>
      </c>
      <c r="C311">
        <f t="shared" si="23"/>
        <v>1.7458895556884601E-6</v>
      </c>
      <c r="D311" s="13">
        <f t="shared" si="24"/>
        <v>22.666666666666668</v>
      </c>
      <c r="E311">
        <f t="shared" si="25"/>
        <v>1745.8895556884602</v>
      </c>
    </row>
    <row r="312" spans="2:5">
      <c r="B312">
        <f t="shared" si="26"/>
        <v>1365</v>
      </c>
      <c r="C312">
        <f t="shared" si="23"/>
        <v>1.7691969949381811E-6</v>
      </c>
      <c r="D312" s="13">
        <f t="shared" si="24"/>
        <v>22.75</v>
      </c>
      <c r="E312">
        <f t="shared" si="25"/>
        <v>1769.1969949381812</v>
      </c>
    </row>
    <row r="313" spans="2:5">
      <c r="B313">
        <f t="shared" si="26"/>
        <v>1370</v>
      </c>
      <c r="C313">
        <f t="shared" si="23"/>
        <v>1.7921389431650642E-6</v>
      </c>
      <c r="D313" s="13">
        <f t="shared" si="24"/>
        <v>22.833333333333332</v>
      </c>
      <c r="E313">
        <f t="shared" si="25"/>
        <v>1792.1389431650641</v>
      </c>
    </row>
    <row r="314" spans="2:5">
      <c r="B314">
        <f t="shared" si="26"/>
        <v>1375</v>
      </c>
      <c r="C314">
        <f t="shared" si="23"/>
        <v>1.8147211317446729E-6</v>
      </c>
      <c r="D314" s="13">
        <f t="shared" si="24"/>
        <v>22.916666666666668</v>
      </c>
      <c r="E314">
        <f t="shared" si="25"/>
        <v>1814.7211317446729</v>
      </c>
    </row>
    <row r="315" spans="2:5">
      <c r="B315" s="16">
        <f t="shared" si="26"/>
        <v>1380</v>
      </c>
      <c r="C315">
        <f t="shared" si="23"/>
        <v>1.8369492021771333E-6</v>
      </c>
      <c r="D315" s="13">
        <f t="shared" si="24"/>
        <v>23</v>
      </c>
      <c r="E315">
        <f t="shared" si="25"/>
        <v>1836.9492021771334</v>
      </c>
    </row>
    <row r="316" spans="2:5">
      <c r="B316">
        <f t="shared" si="26"/>
        <v>1385</v>
      </c>
      <c r="C316">
        <f>$H$36*EXP(-$H$32*(B316-1380))+(1/$H$32)*($H$33+$H$34*((B316-1380)-1/$H$32))</f>
        <v>1.858122915500817E-6</v>
      </c>
      <c r="D316" s="13">
        <f t="shared" si="24"/>
        <v>23.083333333333332</v>
      </c>
      <c r="E316">
        <f t="shared" si="25"/>
        <v>1858.122915500817</v>
      </c>
    </row>
    <row r="317" spans="2:5">
      <c r="B317">
        <f t="shared" si="26"/>
        <v>1390</v>
      </c>
      <c r="C317">
        <f t="shared" ref="C317:C351" si="27">$H$36*EXP(-$H$32*(B317-1380))+(1/$H$32)*($H$33+$H$34*((B317-1380)-1/$H$32))</f>
        <v>1.8775567221066956E-6</v>
      </c>
      <c r="D317" s="13">
        <f t="shared" si="24"/>
        <v>23.166666666666668</v>
      </c>
      <c r="E317">
        <f t="shared" si="25"/>
        <v>1877.5567221066956</v>
      </c>
    </row>
    <row r="318" spans="2:5">
      <c r="B318">
        <f t="shared" si="26"/>
        <v>1395</v>
      </c>
      <c r="C318">
        <f t="shared" si="27"/>
        <v>1.8952779059996396E-6</v>
      </c>
      <c r="D318" s="13">
        <f t="shared" si="24"/>
        <v>23.25</v>
      </c>
      <c r="E318">
        <f t="shared" si="25"/>
        <v>1895.2779059996396</v>
      </c>
    </row>
    <row r="319" spans="2:5">
      <c r="B319">
        <f t="shared" si="26"/>
        <v>1400</v>
      </c>
      <c r="C319">
        <f t="shared" si="27"/>
        <v>1.9113133233357613E-6</v>
      </c>
      <c r="D319" s="13">
        <f t="shared" si="24"/>
        <v>23.333333333333332</v>
      </c>
      <c r="E319">
        <f t="shared" si="25"/>
        <v>1911.3133233357612</v>
      </c>
    </row>
    <row r="320" spans="2:5">
      <c r="B320">
        <f t="shared" si="26"/>
        <v>1405</v>
      </c>
      <c r="C320">
        <f t="shared" si="27"/>
        <v>1.9256894091316442E-6</v>
      </c>
      <c r="D320" s="13">
        <f t="shared" si="24"/>
        <v>23.416666666666668</v>
      </c>
      <c r="E320">
        <f t="shared" si="25"/>
        <v>1925.6894091316442</v>
      </c>
    </row>
    <row r="321" spans="2:5">
      <c r="B321">
        <f t="shared" si="26"/>
        <v>1410</v>
      </c>
      <c r="C321">
        <f t="shared" si="27"/>
        <v>1.9384321838683624E-6</v>
      </c>
      <c r="D321" s="13">
        <f t="shared" si="24"/>
        <v>23.5</v>
      </c>
      <c r="E321">
        <f t="shared" si="25"/>
        <v>1938.4321838683625</v>
      </c>
    </row>
    <row r="322" spans="2:5">
      <c r="B322">
        <f t="shared" si="26"/>
        <v>1415</v>
      </c>
      <c r="C322">
        <f t="shared" si="27"/>
        <v>1.9495672599919364E-6</v>
      </c>
      <c r="D322" s="13">
        <f t="shared" si="24"/>
        <v>23.583333333333332</v>
      </c>
      <c r="E322">
        <f t="shared" si="25"/>
        <v>1949.5672599919365</v>
      </c>
    </row>
    <row r="323" spans="2:5">
      <c r="B323">
        <f t="shared" si="26"/>
        <v>1420</v>
      </c>
      <c r="C323">
        <f t="shared" si="27"/>
        <v>1.9591198483118492E-6</v>
      </c>
      <c r="D323" s="13">
        <f t="shared" si="24"/>
        <v>23.666666666666668</v>
      </c>
      <c r="E323">
        <f t="shared" si="25"/>
        <v>1959.1198483118492</v>
      </c>
    </row>
    <row r="324" spans="2:5">
      <c r="B324">
        <f t="shared" si="26"/>
        <v>1425</v>
      </c>
      <c r="C324">
        <f t="shared" si="27"/>
        <v>1.9671147642992406E-6</v>
      </c>
      <c r="D324" s="13">
        <f t="shared" si="24"/>
        <v>23.75</v>
      </c>
      <c r="E324">
        <f t="shared" si="25"/>
        <v>1967.1147642992405</v>
      </c>
    </row>
    <row r="325" spans="2:5">
      <c r="B325">
        <f t="shared" si="26"/>
        <v>1430</v>
      </c>
      <c r="C325">
        <f t="shared" si="27"/>
        <v>1.9735764342863207E-6</v>
      </c>
      <c r="D325" s="13">
        <f t="shared" si="24"/>
        <v>23.833333333333332</v>
      </c>
      <c r="E325">
        <f t="shared" si="25"/>
        <v>1973.5764342863208</v>
      </c>
    </row>
    <row r="326" spans="2:5">
      <c r="B326">
        <f t="shared" si="26"/>
        <v>1435</v>
      </c>
      <c r="C326">
        <f t="shared" si="27"/>
        <v>1.9785289015685729E-6</v>
      </c>
      <c r="D326" s="13">
        <f t="shared" si="24"/>
        <v>23.916666666666668</v>
      </c>
      <c r="E326">
        <f t="shared" si="25"/>
        <v>1978.5289015685728</v>
      </c>
    </row>
    <row r="327" spans="2:5">
      <c r="B327">
        <f t="shared" si="26"/>
        <v>1440</v>
      </c>
      <c r="C327">
        <f t="shared" si="27"/>
        <v>1.981995832411281E-6</v>
      </c>
      <c r="D327" s="13">
        <f t="shared" si="24"/>
        <v>24</v>
      </c>
      <c r="E327">
        <f t="shared" si="25"/>
        <v>1981.9958324112811</v>
      </c>
    </row>
    <row r="328" spans="2:5">
      <c r="B328">
        <f t="shared" si="26"/>
        <v>1445</v>
      </c>
      <c r="C328">
        <f t="shared" si="27"/>
        <v>1.9840005219618377E-6</v>
      </c>
      <c r="D328" s="13">
        <f t="shared" si="24"/>
        <v>24.083333333333332</v>
      </c>
      <c r="E328">
        <f t="shared" si="25"/>
        <v>1984.0005219618376</v>
      </c>
    </row>
    <row r="329" spans="2:5">
      <c r="B329">
        <f t="shared" si="26"/>
        <v>1450</v>
      </c>
      <c r="C329">
        <f t="shared" si="27"/>
        <v>1.9845659000693661E-6</v>
      </c>
      <c r="D329" s="13">
        <f t="shared" si="24"/>
        <v>24.166666666666668</v>
      </c>
      <c r="E329">
        <f t="shared" si="25"/>
        <v>1984.5659000693661</v>
      </c>
    </row>
    <row r="330" spans="2:5">
      <c r="B330">
        <f t="shared" si="26"/>
        <v>1455</v>
      </c>
      <c r="C330">
        <f t="shared" si="27"/>
        <v>1.9837145370130797E-6</v>
      </c>
      <c r="D330" s="13">
        <f t="shared" si="24"/>
        <v>24.25</v>
      </c>
      <c r="E330">
        <f t="shared" si="25"/>
        <v>1983.7145370130797</v>
      </c>
    </row>
    <row r="331" spans="2:5">
      <c r="B331">
        <f t="shared" si="26"/>
        <v>1460</v>
      </c>
      <c r="C331">
        <f t="shared" si="27"/>
        <v>1.9814686491407935E-6</v>
      </c>
      <c r="D331" s="13">
        <f t="shared" si="24"/>
        <v>24.333333333333332</v>
      </c>
      <c r="E331">
        <f t="shared" si="25"/>
        <v>1981.4686491407936</v>
      </c>
    </row>
    <row r="332" spans="2:5">
      <c r="B332">
        <f t="shared" si="26"/>
        <v>1465</v>
      </c>
      <c r="C332">
        <f t="shared" si="27"/>
        <v>1.9778501044190336E-6</v>
      </c>
      <c r="D332" s="13">
        <f t="shared" si="24"/>
        <v>24.416666666666668</v>
      </c>
      <c r="E332">
        <f t="shared" si="25"/>
        <v>1977.8501044190336</v>
      </c>
    </row>
    <row r="333" spans="2:5">
      <c r="B333">
        <f t="shared" si="26"/>
        <v>1470</v>
      </c>
      <c r="C333">
        <f t="shared" si="27"/>
        <v>1.972880427896113E-6</v>
      </c>
      <c r="D333" s="13">
        <f t="shared" si="24"/>
        <v>24.5</v>
      </c>
      <c r="E333">
        <f t="shared" si="25"/>
        <v>1972.8804278961131</v>
      </c>
    </row>
    <row r="334" spans="2:5">
      <c r="B334">
        <f t="shared" si="26"/>
        <v>1475</v>
      </c>
      <c r="C334">
        <f t="shared" si="27"/>
        <v>1.9665808070795375E-6</v>
      </c>
      <c r="D334" s="13">
        <f t="shared" si="24"/>
        <v>24.583333333333332</v>
      </c>
      <c r="E334">
        <f t="shared" si="25"/>
        <v>1966.5808070795376</v>
      </c>
    </row>
    <row r="335" spans="2:5">
      <c r="B335">
        <f t="shared" si="26"/>
        <v>1480</v>
      </c>
      <c r="C335">
        <f t="shared" si="27"/>
        <v>1.9589720972290802E-6</v>
      </c>
      <c r="D335" s="13">
        <f t="shared" si="24"/>
        <v>24.666666666666668</v>
      </c>
      <c r="E335">
        <f t="shared" si="25"/>
        <v>1958.9720972290802</v>
      </c>
    </row>
    <row r="336" spans="2:5">
      <c r="B336">
        <f t="shared" si="26"/>
        <v>1485</v>
      </c>
      <c r="C336">
        <f t="shared" si="27"/>
        <v>1.9500748265668617E-6</v>
      </c>
      <c r="D336" s="13">
        <f t="shared" si="24"/>
        <v>24.75</v>
      </c>
      <c r="E336">
        <f t="shared" si="25"/>
        <v>1950.0748265668617</v>
      </c>
    </row>
    <row r="337" spans="2:5">
      <c r="B337">
        <f t="shared" si="26"/>
        <v>1490</v>
      </c>
      <c r="C337">
        <f t="shared" si="27"/>
        <v>1.939909201405725E-6</v>
      </c>
      <c r="D337" s="13">
        <f t="shared" si="24"/>
        <v>24.833333333333332</v>
      </c>
      <c r="E337">
        <f t="shared" si="25"/>
        <v>1939.9092014057251</v>
      </c>
    </row>
    <row r="338" spans="2:5">
      <c r="B338">
        <f t="shared" si="26"/>
        <v>1495</v>
      </c>
      <c r="C338">
        <f t="shared" si="27"/>
        <v>1.928495111197196E-6</v>
      </c>
      <c r="D338" s="13">
        <f t="shared" si="24"/>
        <v>24.916666666666668</v>
      </c>
      <c r="E338">
        <f t="shared" si="25"/>
        <v>1928.4951111971961</v>
      </c>
    </row>
    <row r="339" spans="2:5">
      <c r="B339">
        <f t="shared" si="26"/>
        <v>1500</v>
      </c>
      <c r="C339">
        <f t="shared" si="27"/>
        <v>1.9158521335002793E-6</v>
      </c>
      <c r="D339" s="13">
        <f t="shared" si="24"/>
        <v>25</v>
      </c>
      <c r="E339">
        <f t="shared" si="25"/>
        <v>1915.8521335002793</v>
      </c>
    </row>
    <row r="340" spans="2:5">
      <c r="B340">
        <f t="shared" si="26"/>
        <v>1505</v>
      </c>
      <c r="C340">
        <f t="shared" si="27"/>
        <v>1.9019995388723393E-6</v>
      </c>
      <c r="D340" s="13">
        <f t="shared" si="24"/>
        <v>25.083333333333332</v>
      </c>
      <c r="E340">
        <f t="shared" si="25"/>
        <v>1901.9995388723394</v>
      </c>
    </row>
    <row r="341" spans="2:5">
      <c r="B341">
        <f t="shared" si="26"/>
        <v>1510</v>
      </c>
      <c r="C341">
        <f t="shared" si="27"/>
        <v>1.8869562956832865E-6</v>
      </c>
      <c r="D341" s="13">
        <f t="shared" si="24"/>
        <v>25.166666666666668</v>
      </c>
      <c r="E341">
        <f t="shared" si="25"/>
        <v>1886.9562956832865</v>
      </c>
    </row>
    <row r="342" spans="2:5">
      <c r="B342">
        <f t="shared" si="26"/>
        <v>1515</v>
      </c>
      <c r="C342">
        <f t="shared" si="27"/>
        <v>1.8707410748542711E-6</v>
      </c>
      <c r="D342" s="13">
        <f t="shared" si="24"/>
        <v>25.25</v>
      </c>
      <c r="E342">
        <f t="shared" si="25"/>
        <v>1870.7410748542711</v>
      </c>
    </row>
    <row r="343" spans="2:5">
      <c r="B343">
        <f t="shared" si="26"/>
        <v>1520</v>
      </c>
      <c r="C343">
        <f t="shared" si="27"/>
        <v>1.8533722545220656E-6</v>
      </c>
      <c r="D343" s="13">
        <f t="shared" si="24"/>
        <v>25.333333333333332</v>
      </c>
      <c r="E343">
        <f t="shared" si="25"/>
        <v>1853.3722545220655</v>
      </c>
    </row>
    <row r="344" spans="2:5">
      <c r="B344">
        <f t="shared" si="26"/>
        <v>1525</v>
      </c>
      <c r="C344">
        <f t="shared" si="27"/>
        <v>1.8348679246303121E-6</v>
      </c>
      <c r="D344" s="13">
        <f t="shared" si="24"/>
        <v>25.416666666666668</v>
      </c>
      <c r="E344">
        <f t="shared" si="25"/>
        <v>1834.867924630312</v>
      </c>
    </row>
    <row r="345" spans="2:5">
      <c r="B345">
        <f t="shared" si="26"/>
        <v>1530</v>
      </c>
      <c r="C345">
        <f t="shared" si="27"/>
        <v>1.815245891448751E-6</v>
      </c>
      <c r="D345" s="13">
        <f t="shared" si="24"/>
        <v>25.5</v>
      </c>
      <c r="E345">
        <f t="shared" si="25"/>
        <v>1815.2458914487511</v>
      </c>
    </row>
    <row r="346" spans="2:5">
      <c r="B346">
        <f t="shared" si="26"/>
        <v>1535</v>
      </c>
      <c r="C346">
        <f t="shared" si="27"/>
        <v>1.7945236820216134E-6</v>
      </c>
      <c r="D346" s="13">
        <f t="shared" si="24"/>
        <v>25.583333333333332</v>
      </c>
      <c r="E346">
        <f t="shared" si="25"/>
        <v>1794.5236820216135</v>
      </c>
    </row>
    <row r="347" spans="2:5">
      <c r="B347">
        <f t="shared" si="26"/>
        <v>1540</v>
      </c>
      <c r="C347">
        <f t="shared" si="27"/>
        <v>1.7727185485462362E-6</v>
      </c>
      <c r="D347" s="13">
        <f t="shared" si="24"/>
        <v>25.666666666666668</v>
      </c>
      <c r="E347">
        <f t="shared" si="25"/>
        <v>1772.7185485462362</v>
      </c>
    </row>
    <row r="348" spans="2:5">
      <c r="B348">
        <f t="shared" si="26"/>
        <v>1545</v>
      </c>
      <c r="C348">
        <f t="shared" si="27"/>
        <v>1.7498474726830143E-6</v>
      </c>
      <c r="D348" s="13">
        <f t="shared" si="24"/>
        <v>25.75</v>
      </c>
      <c r="E348">
        <f t="shared" si="25"/>
        <v>1749.8474726830143</v>
      </c>
    </row>
    <row r="349" spans="2:5">
      <c r="B349">
        <f t="shared" si="26"/>
        <v>1550</v>
      </c>
      <c r="C349">
        <f t="shared" si="27"/>
        <v>1.7259271697977793E-6</v>
      </c>
      <c r="D349" s="13">
        <f t="shared" si="24"/>
        <v>25.833333333333332</v>
      </c>
      <c r="E349">
        <f t="shared" si="25"/>
        <v>1725.9271697977792</v>
      </c>
    </row>
    <row r="350" spans="2:5">
      <c r="B350">
        <f t="shared" si="26"/>
        <v>1555</v>
      </c>
      <c r="C350">
        <f t="shared" si="27"/>
        <v>1.7009740931376372E-6</v>
      </c>
      <c r="D350" s="13">
        <f t="shared" si="24"/>
        <v>25.916666666666668</v>
      </c>
      <c r="E350">
        <f t="shared" si="25"/>
        <v>1700.9740931376373</v>
      </c>
    </row>
    <row r="351" spans="2:5">
      <c r="B351" s="16">
        <f t="shared" si="26"/>
        <v>1560</v>
      </c>
      <c r="C351">
        <f t="shared" si="27"/>
        <v>1.6750044379413415E-6</v>
      </c>
      <c r="D351" s="13">
        <f t="shared" si="24"/>
        <v>26</v>
      </c>
      <c r="E351">
        <f t="shared" si="25"/>
        <v>1675.0044379413416</v>
      </c>
    </row>
    <row r="352" spans="2:5">
      <c r="B352">
        <f t="shared" si="26"/>
        <v>1565</v>
      </c>
      <c r="C352">
        <f>$I$36*EXP(-$I$32*(B352-1560))+(1/$I$32)*($I$33+$I$34*((B352-1560)-1/$I$32))</f>
        <v>1.6487399374808766E-6</v>
      </c>
      <c r="D352" s="13">
        <f t="shared" si="24"/>
        <v>26.083333333333332</v>
      </c>
      <c r="E352">
        <f t="shared" si="25"/>
        <v>1648.7399374808765</v>
      </c>
    </row>
    <row r="353" spans="2:5">
      <c r="B353">
        <f t="shared" si="26"/>
        <v>1570</v>
      </c>
      <c r="C353">
        <f t="shared" ref="C353:C416" si="28">$I$36*EXP(-$I$32*(B353-1560))+(1/$I$32)*($I$33+$I$34*((B353-1560)-1/$I$32))</f>
        <v>1.6228872986168219E-6</v>
      </c>
      <c r="D353" s="13">
        <f t="shared" si="24"/>
        <v>26.166666666666668</v>
      </c>
      <c r="E353">
        <f t="shared" si="25"/>
        <v>1622.8872986168219</v>
      </c>
    </row>
    <row r="354" spans="2:5">
      <c r="B354">
        <f t="shared" si="26"/>
        <v>1575</v>
      </c>
      <c r="C354">
        <f t="shared" si="28"/>
        <v>1.5974400628225878E-6</v>
      </c>
      <c r="D354" s="13">
        <f t="shared" si="24"/>
        <v>26.25</v>
      </c>
      <c r="E354">
        <f t="shared" si="25"/>
        <v>1597.4400628225878</v>
      </c>
    </row>
    <row r="355" spans="2:5">
      <c r="B355">
        <f t="shared" si="26"/>
        <v>1580</v>
      </c>
      <c r="C355">
        <f t="shared" si="28"/>
        <v>1.5723918728496976E-6</v>
      </c>
      <c r="D355" s="13">
        <f t="shared" si="24"/>
        <v>26.333333333333332</v>
      </c>
      <c r="E355">
        <f t="shared" si="25"/>
        <v>1572.3918728496976</v>
      </c>
    </row>
    <row r="356" spans="2:5">
      <c r="B356">
        <f t="shared" si="26"/>
        <v>1585</v>
      </c>
      <c r="C356">
        <f t="shared" si="28"/>
        <v>1.5477364711396172E-6</v>
      </c>
      <c r="D356" s="13">
        <f t="shared" si="24"/>
        <v>26.416666666666668</v>
      </c>
      <c r="E356">
        <f t="shared" si="25"/>
        <v>1547.7364711396172</v>
      </c>
    </row>
    <row r="357" spans="2:5">
      <c r="B357">
        <f t="shared" si="26"/>
        <v>1590</v>
      </c>
      <c r="C357">
        <f t="shared" si="28"/>
        <v>1.5234676982604843E-6</v>
      </c>
      <c r="D357" s="13">
        <f t="shared" si="24"/>
        <v>26.5</v>
      </c>
      <c r="E357">
        <f t="shared" si="25"/>
        <v>1523.4676982604842</v>
      </c>
    </row>
    <row r="358" spans="2:5">
      <c r="B358">
        <f t="shared" si="26"/>
        <v>1595</v>
      </c>
      <c r="C358">
        <f t="shared" si="28"/>
        <v>1.499579491368356E-6</v>
      </c>
      <c r="D358" s="13">
        <f t="shared" si="24"/>
        <v>26.583333333333332</v>
      </c>
      <c r="E358">
        <f t="shared" si="25"/>
        <v>1499.579491368356</v>
      </c>
    </row>
    <row r="359" spans="2:5">
      <c r="B359">
        <f t="shared" si="26"/>
        <v>1600</v>
      </c>
      <c r="C359">
        <f t="shared" si="28"/>
        <v>1.4760658826925837E-6</v>
      </c>
      <c r="D359" s="13">
        <f t="shared" si="24"/>
        <v>26.666666666666668</v>
      </c>
      <c r="E359">
        <f t="shared" si="25"/>
        <v>1476.0658826925837</v>
      </c>
    </row>
    <row r="360" spans="2:5">
      <c r="B360">
        <f t="shared" si="26"/>
        <v>1605</v>
      </c>
      <c r="C360">
        <f t="shared" si="28"/>
        <v>1.4529209980449402E-6</v>
      </c>
      <c r="D360" s="13">
        <f t="shared" ref="D360:D423" si="29">B360/60</f>
        <v>26.75</v>
      </c>
      <c r="E360">
        <f t="shared" ref="E360:E423" si="30">C360*10^9</f>
        <v>1452.9209980449402</v>
      </c>
    </row>
    <row r="361" spans="2:5">
      <c r="B361">
        <f t="shared" si="26"/>
        <v>1610</v>
      </c>
      <c r="C361">
        <f t="shared" si="28"/>
        <v>1.4301390553521249E-6</v>
      </c>
      <c r="D361" s="13">
        <f t="shared" si="29"/>
        <v>26.833333333333332</v>
      </c>
      <c r="E361">
        <f t="shared" si="30"/>
        <v>1430.1390553521248</v>
      </c>
    </row>
    <row r="362" spans="2:5">
      <c r="B362">
        <f t="shared" si="26"/>
        <v>1615</v>
      </c>
      <c r="C362">
        <f t="shared" si="28"/>
        <v>1.4077143632112824E-6</v>
      </c>
      <c r="D362" s="13">
        <f t="shared" si="29"/>
        <v>26.916666666666668</v>
      </c>
      <c r="E362">
        <f t="shared" si="30"/>
        <v>1407.7143632112825</v>
      </c>
    </row>
    <row r="363" spans="2:5">
      <c r="B363">
        <f t="shared" ref="B363:B426" si="31">B362+$J$31/372</f>
        <v>1620</v>
      </c>
      <c r="C363">
        <f t="shared" si="28"/>
        <v>1.3856413194681716E-6</v>
      </c>
      <c r="D363" s="13">
        <f t="shared" si="29"/>
        <v>27</v>
      </c>
      <c r="E363">
        <f t="shared" si="30"/>
        <v>1385.6413194681716</v>
      </c>
    </row>
    <row r="364" spans="2:5">
      <c r="B364">
        <f t="shared" si="31"/>
        <v>1625</v>
      </c>
      <c r="C364">
        <f t="shared" si="28"/>
        <v>1.3639144098176299E-6</v>
      </c>
      <c r="D364" s="13">
        <f t="shared" si="29"/>
        <v>27.083333333333332</v>
      </c>
      <c r="E364">
        <f t="shared" si="30"/>
        <v>1363.91440981763</v>
      </c>
    </row>
    <row r="365" spans="2:5">
      <c r="B365">
        <f t="shared" si="31"/>
        <v>1630</v>
      </c>
      <c r="C365">
        <f t="shared" si="28"/>
        <v>1.3425282064259876E-6</v>
      </c>
      <c r="D365" s="13">
        <f t="shared" si="29"/>
        <v>27.166666666666668</v>
      </c>
      <c r="E365">
        <f t="shared" si="30"/>
        <v>1342.5282064259875</v>
      </c>
    </row>
    <row r="366" spans="2:5">
      <c r="B366">
        <f t="shared" si="31"/>
        <v>1635</v>
      </c>
      <c r="C366">
        <f t="shared" si="28"/>
        <v>1.3214773665750793E-6</v>
      </c>
      <c r="D366" s="13">
        <f t="shared" si="29"/>
        <v>27.25</v>
      </c>
      <c r="E366">
        <f t="shared" si="30"/>
        <v>1321.4773665750793</v>
      </c>
    </row>
    <row r="367" spans="2:5">
      <c r="B367">
        <f t="shared" si="31"/>
        <v>1640</v>
      </c>
      <c r="C367">
        <f t="shared" si="28"/>
        <v>1.3007566313275242E-6</v>
      </c>
      <c r="D367" s="13">
        <f t="shared" si="29"/>
        <v>27.333333333333332</v>
      </c>
      <c r="E367">
        <f t="shared" si="30"/>
        <v>1300.7566313275242</v>
      </c>
    </row>
    <row r="368" spans="2:5">
      <c r="B368">
        <f t="shared" si="31"/>
        <v>1645</v>
      </c>
      <c r="C368">
        <f t="shared" si="28"/>
        <v>1.2803608242129331E-6</v>
      </c>
      <c r="D368" s="13">
        <f t="shared" si="29"/>
        <v>27.416666666666668</v>
      </c>
      <c r="E368">
        <f t="shared" si="30"/>
        <v>1280.360824212933</v>
      </c>
    </row>
    <row r="369" spans="2:5">
      <c r="B369">
        <f t="shared" si="31"/>
        <v>1650</v>
      </c>
      <c r="C369">
        <f t="shared" si="28"/>
        <v>1.2602848499347191E-6</v>
      </c>
      <c r="D369" s="13">
        <f t="shared" si="29"/>
        <v>27.5</v>
      </c>
      <c r="E369">
        <f t="shared" si="30"/>
        <v>1260.284849934719</v>
      </c>
    </row>
    <row r="370" spans="2:5">
      <c r="B370">
        <f t="shared" si="31"/>
        <v>1655</v>
      </c>
      <c r="C370">
        <f t="shared" si="28"/>
        <v>1.2405236930971857E-6</v>
      </c>
      <c r="D370" s="13">
        <f t="shared" si="29"/>
        <v>27.583333333333332</v>
      </c>
      <c r="E370">
        <f t="shared" si="30"/>
        <v>1240.5236930971857</v>
      </c>
    </row>
    <row r="371" spans="2:5">
      <c r="B371">
        <f t="shared" si="31"/>
        <v>1660</v>
      </c>
      <c r="C371">
        <f t="shared" si="28"/>
        <v>1.2210724169525774E-6</v>
      </c>
      <c r="D371" s="13">
        <f t="shared" si="29"/>
        <v>27.666666666666668</v>
      </c>
      <c r="E371">
        <f t="shared" si="30"/>
        <v>1221.0724169525774</v>
      </c>
    </row>
    <row r="372" spans="2:5">
      <c r="B372">
        <f t="shared" si="31"/>
        <v>1665</v>
      </c>
      <c r="C372">
        <f t="shared" si="28"/>
        <v>1.2019261621677777E-6</v>
      </c>
      <c r="D372" s="13">
        <f t="shared" si="29"/>
        <v>27.75</v>
      </c>
      <c r="E372">
        <f t="shared" si="30"/>
        <v>1201.9261621677776</v>
      </c>
    </row>
    <row r="373" spans="2:5">
      <c r="B373">
        <f t="shared" si="31"/>
        <v>1670</v>
      </c>
      <c r="C373">
        <f t="shared" si="28"/>
        <v>1.1830801456103453E-6</v>
      </c>
      <c r="D373" s="13">
        <f t="shared" si="29"/>
        <v>27.833333333333332</v>
      </c>
      <c r="E373">
        <f t="shared" si="30"/>
        <v>1183.0801456103452</v>
      </c>
    </row>
    <row r="374" spans="2:5">
      <c r="B374">
        <f t="shared" si="31"/>
        <v>1675</v>
      </c>
      <c r="C374">
        <f t="shared" si="28"/>
        <v>1.1645296591535901E-6</v>
      </c>
      <c r="D374" s="13">
        <f t="shared" si="29"/>
        <v>27.916666666666668</v>
      </c>
      <c r="E374">
        <f t="shared" si="30"/>
        <v>1164.52965915359</v>
      </c>
    </row>
    <row r="375" spans="2:5">
      <c r="B375">
        <f t="shared" si="31"/>
        <v>1680</v>
      </c>
      <c r="C375">
        <f t="shared" si="28"/>
        <v>1.1462700685003845E-6</v>
      </c>
      <c r="D375" s="13">
        <f t="shared" si="29"/>
        <v>28</v>
      </c>
      <c r="E375">
        <f t="shared" si="30"/>
        <v>1146.2700685003845</v>
      </c>
    </row>
    <row r="376" spans="2:5">
      <c r="B376">
        <f t="shared" si="31"/>
        <v>1685</v>
      </c>
      <c r="C376">
        <f t="shared" si="28"/>
        <v>1.1282968120254185E-6</v>
      </c>
      <c r="D376" s="13">
        <f t="shared" si="29"/>
        <v>28.083333333333332</v>
      </c>
      <c r="E376">
        <f t="shared" si="30"/>
        <v>1128.2968120254186</v>
      </c>
    </row>
    <row r="377" spans="2:5">
      <c r="B377">
        <f t="shared" si="31"/>
        <v>1690</v>
      </c>
      <c r="C377">
        <f t="shared" si="28"/>
        <v>1.1106053996356129E-6</v>
      </c>
      <c r="D377" s="13">
        <f t="shared" si="29"/>
        <v>28.166666666666668</v>
      </c>
      <c r="E377">
        <f t="shared" si="30"/>
        <v>1110.6053996356129</v>
      </c>
    </row>
    <row r="378" spans="2:5">
      <c r="B378">
        <f t="shared" si="31"/>
        <v>1695</v>
      </c>
      <c r="C378">
        <f t="shared" si="28"/>
        <v>1.0931914116483993E-6</v>
      </c>
      <c r="D378" s="13">
        <f t="shared" si="29"/>
        <v>28.25</v>
      </c>
      <c r="E378">
        <f t="shared" si="30"/>
        <v>1093.1914116483993</v>
      </c>
    </row>
    <row r="379" spans="2:5">
      <c r="B379">
        <f t="shared" si="31"/>
        <v>1700</v>
      </c>
      <c r="C379">
        <f t="shared" si="28"/>
        <v>1.076050497687592E-6</v>
      </c>
      <c r="D379" s="13">
        <f t="shared" si="29"/>
        <v>28.333333333333332</v>
      </c>
      <c r="E379">
        <f t="shared" si="30"/>
        <v>1076.050497687592</v>
      </c>
    </row>
    <row r="380" spans="2:5">
      <c r="B380">
        <f t="shared" si="31"/>
        <v>1705</v>
      </c>
      <c r="C380">
        <f t="shared" si="28"/>
        <v>1.0591783755965729E-6</v>
      </c>
      <c r="D380" s="13">
        <f t="shared" si="29"/>
        <v>28.416666666666668</v>
      </c>
      <c r="E380">
        <f t="shared" si="30"/>
        <v>1059.178375596573</v>
      </c>
    </row>
    <row r="381" spans="2:5">
      <c r="B381">
        <f t="shared" si="31"/>
        <v>1710</v>
      </c>
      <c r="C381">
        <f t="shared" si="28"/>
        <v>1.0425708303685212E-6</v>
      </c>
      <c r="D381" s="13">
        <f t="shared" si="29"/>
        <v>28.5</v>
      </c>
      <c r="E381">
        <f t="shared" si="30"/>
        <v>1042.5708303685212</v>
      </c>
    </row>
    <row r="382" spans="2:5">
      <c r="B382">
        <f t="shared" si="31"/>
        <v>1715</v>
      </c>
      <c r="C382">
        <f t="shared" si="28"/>
        <v>1.0262237130934165E-6</v>
      </c>
      <c r="D382" s="13">
        <f t="shared" si="29"/>
        <v>28.583333333333332</v>
      </c>
      <c r="E382">
        <f t="shared" si="30"/>
        <v>1026.2237130934166</v>
      </c>
    </row>
    <row r="383" spans="2:5">
      <c r="B383">
        <f t="shared" si="31"/>
        <v>1720</v>
      </c>
      <c r="C383">
        <f t="shared" si="28"/>
        <v>1.010132939921553E-6</v>
      </c>
      <c r="D383" s="13">
        <f t="shared" si="29"/>
        <v>28.666666666666668</v>
      </c>
      <c r="E383">
        <f t="shared" si="30"/>
        <v>1010.132939921553</v>
      </c>
    </row>
    <row r="384" spans="2:5">
      <c r="B384">
        <f t="shared" si="31"/>
        <v>1725</v>
      </c>
      <c r="C384">
        <f t="shared" si="28"/>
        <v>9.942944910433128E-7</v>
      </c>
      <c r="D384" s="13">
        <f t="shared" si="29"/>
        <v>28.75</v>
      </c>
      <c r="E384">
        <f t="shared" si="30"/>
        <v>994.29449104331275</v>
      </c>
    </row>
    <row r="385" spans="2:5">
      <c r="B385">
        <f t="shared" si="31"/>
        <v>1730</v>
      </c>
      <c r="C385">
        <f t="shared" si="28"/>
        <v>9.7870440968492932E-7</v>
      </c>
      <c r="D385" s="13">
        <f t="shared" si="29"/>
        <v>28.833333333333332</v>
      </c>
      <c r="E385">
        <f t="shared" si="30"/>
        <v>978.70440968492937</v>
      </c>
    </row>
    <row r="386" spans="2:5">
      <c r="B386">
        <f t="shared" si="31"/>
        <v>1735</v>
      </c>
      <c r="C386">
        <f t="shared" si="28"/>
        <v>9.6335880112000732E-7</v>
      </c>
      <c r="D386" s="13">
        <f t="shared" si="29"/>
        <v>28.916666666666668</v>
      </c>
      <c r="E386">
        <f t="shared" si="30"/>
        <v>963.35880112000734</v>
      </c>
    </row>
    <row r="387" spans="2:5">
      <c r="B387">
        <f t="shared" si="31"/>
        <v>1740</v>
      </c>
      <c r="C387">
        <f t="shared" si="28"/>
        <v>9.4825383169653585E-7</v>
      </c>
      <c r="D387" s="13">
        <f t="shared" si="29"/>
        <v>29</v>
      </c>
      <c r="E387">
        <f t="shared" si="30"/>
        <v>948.25383169653583</v>
      </c>
    </row>
    <row r="388" spans="2:5">
      <c r="B388">
        <f t="shared" si="31"/>
        <v>1745</v>
      </c>
      <c r="C388">
        <f t="shared" si="28"/>
        <v>9.3338572787916433E-7</v>
      </c>
      <c r="D388" s="13">
        <f t="shared" si="29"/>
        <v>29.083333333333332</v>
      </c>
      <c r="E388">
        <f t="shared" si="30"/>
        <v>933.38572787916428</v>
      </c>
    </row>
    <row r="389" spans="2:5">
      <c r="B389">
        <f t="shared" si="31"/>
        <v>1750</v>
      </c>
      <c r="C389">
        <f t="shared" si="28"/>
        <v>9.1875077530649416E-7</v>
      </c>
      <c r="D389" s="13">
        <f t="shared" si="29"/>
        <v>29.166666666666668</v>
      </c>
      <c r="E389">
        <f t="shared" si="30"/>
        <v>918.75077530649412</v>
      </c>
    </row>
    <row r="390" spans="2:5">
      <c r="B390">
        <f t="shared" si="31"/>
        <v>1755</v>
      </c>
      <c r="C390">
        <f t="shared" si="28"/>
        <v>9.0434531786315455E-7</v>
      </c>
      <c r="D390" s="13">
        <f t="shared" si="29"/>
        <v>29.25</v>
      </c>
      <c r="E390">
        <f t="shared" si="30"/>
        <v>904.34531786315461</v>
      </c>
    </row>
    <row r="391" spans="2:5">
      <c r="B391">
        <f t="shared" si="31"/>
        <v>1760</v>
      </c>
      <c r="C391">
        <f t="shared" si="28"/>
        <v>8.9016575676642754E-7</v>
      </c>
      <c r="D391" s="13">
        <f t="shared" si="29"/>
        <v>29.333333333333332</v>
      </c>
      <c r="E391">
        <f t="shared" si="30"/>
        <v>890.16575676642753</v>
      </c>
    </row>
    <row r="392" spans="2:5">
      <c r="B392">
        <f t="shared" si="31"/>
        <v>1765</v>
      </c>
      <c r="C392">
        <f t="shared" si="28"/>
        <v>8.7620854966719977E-7</v>
      </c>
      <c r="D392" s="13">
        <f t="shared" si="29"/>
        <v>29.416666666666668</v>
      </c>
      <c r="E392">
        <f t="shared" si="30"/>
        <v>876.2085496671998</v>
      </c>
    </row>
    <row r="393" spans="2:5">
      <c r="B393">
        <f t="shared" si="31"/>
        <v>1770</v>
      </c>
      <c r="C393">
        <f t="shared" si="28"/>
        <v>8.6247020976500716E-7</v>
      </c>
      <c r="D393" s="13">
        <f t="shared" si="29"/>
        <v>29.5</v>
      </c>
      <c r="E393">
        <f t="shared" si="30"/>
        <v>862.47020976500721</v>
      </c>
    </row>
    <row r="394" spans="2:5">
      <c r="B394">
        <f t="shared" si="31"/>
        <v>1775</v>
      </c>
      <c r="C394">
        <f t="shared" si="28"/>
        <v>8.4894730493696212E-7</v>
      </c>
      <c r="D394" s="13">
        <f t="shared" si="29"/>
        <v>29.583333333333332</v>
      </c>
      <c r="E394">
        <f t="shared" si="30"/>
        <v>848.94730493696215</v>
      </c>
    </row>
    <row r="395" spans="2:5">
      <c r="B395">
        <f t="shared" si="31"/>
        <v>1780</v>
      </c>
      <c r="C395">
        <f t="shared" si="28"/>
        <v>8.3563645688033626E-7</v>
      </c>
      <c r="D395" s="13">
        <f t="shared" si="29"/>
        <v>29.666666666666668</v>
      </c>
      <c r="E395">
        <f t="shared" si="30"/>
        <v>835.63645688033625</v>
      </c>
    </row>
    <row r="396" spans="2:5">
      <c r="B396">
        <f t="shared" si="31"/>
        <v>1785</v>
      </c>
      <c r="C396">
        <f t="shared" si="28"/>
        <v>8.2253434026859088E-7</v>
      </c>
      <c r="D396" s="13">
        <f t="shared" si="29"/>
        <v>29.75</v>
      </c>
      <c r="E396">
        <f t="shared" si="30"/>
        <v>822.53434026859088</v>
      </c>
    </row>
    <row r="397" spans="2:5">
      <c r="B397">
        <f t="shared" si="31"/>
        <v>1790</v>
      </c>
      <c r="C397">
        <f t="shared" si="28"/>
        <v>8.0963768192064122E-7</v>
      </c>
      <c r="D397" s="13">
        <f t="shared" si="29"/>
        <v>29.833333333333332</v>
      </c>
      <c r="E397">
        <f t="shared" si="30"/>
        <v>809.63768192064117</v>
      </c>
    </row>
    <row r="398" spans="2:5">
      <c r="B398">
        <f t="shared" si="31"/>
        <v>1795</v>
      </c>
      <c r="C398">
        <f t="shared" si="28"/>
        <v>7.9694325998314749E-7</v>
      </c>
      <c r="D398" s="13">
        <f t="shared" si="29"/>
        <v>29.916666666666668</v>
      </c>
      <c r="E398">
        <f t="shared" si="30"/>
        <v>796.94325998314753</v>
      </c>
    </row>
    <row r="399" spans="2:5">
      <c r="B399">
        <f t="shared" si="31"/>
        <v>1800</v>
      </c>
      <c r="C399">
        <f t="shared" si="28"/>
        <v>7.8444790312562947E-7</v>
      </c>
      <c r="D399" s="13">
        <f t="shared" si="29"/>
        <v>30</v>
      </c>
      <c r="E399">
        <f t="shared" si="30"/>
        <v>784.44790312562952</v>
      </c>
    </row>
    <row r="400" spans="2:5">
      <c r="B400">
        <f t="shared" si="31"/>
        <v>1805</v>
      </c>
      <c r="C400">
        <f t="shared" si="28"/>
        <v>7.7214848974820158E-7</v>
      </c>
      <c r="D400" s="13">
        <f t="shared" si="29"/>
        <v>30.083333333333332</v>
      </c>
      <c r="E400">
        <f t="shared" si="30"/>
        <v>772.14848974820154</v>
      </c>
    </row>
    <row r="401" spans="2:5">
      <c r="B401">
        <f t="shared" si="31"/>
        <v>1810</v>
      </c>
      <c r="C401">
        <f t="shared" si="28"/>
        <v>7.6004194720173301E-7</v>
      </c>
      <c r="D401" s="13">
        <f t="shared" si="29"/>
        <v>30.166666666666668</v>
      </c>
      <c r="E401">
        <f t="shared" si="30"/>
        <v>760.04194720173302</v>
      </c>
    </row>
    <row r="402" spans="2:5">
      <c r="B402">
        <f t="shared" si="31"/>
        <v>1815</v>
      </c>
      <c r="C402">
        <f t="shared" si="28"/>
        <v>7.4812525102023529E-7</v>
      </c>
      <c r="D402" s="13">
        <f t="shared" si="29"/>
        <v>30.25</v>
      </c>
      <c r="E402">
        <f t="shared" si="30"/>
        <v>748.12525102023528</v>
      </c>
    </row>
    <row r="403" spans="2:5">
      <c r="B403">
        <f t="shared" si="31"/>
        <v>1820</v>
      </c>
      <c r="C403">
        <f t="shared" si="28"/>
        <v>7.3639542416528882E-7</v>
      </c>
      <c r="D403" s="13">
        <f t="shared" si="29"/>
        <v>30.333333333333332</v>
      </c>
      <c r="E403">
        <f t="shared" si="30"/>
        <v>736.39542416528877</v>
      </c>
    </row>
    <row r="404" spans="2:5">
      <c r="B404">
        <f t="shared" si="31"/>
        <v>1825</v>
      </c>
      <c r="C404">
        <f t="shared" si="28"/>
        <v>7.2484953628231581E-7</v>
      </c>
      <c r="D404" s="13">
        <f t="shared" si="29"/>
        <v>30.416666666666668</v>
      </c>
      <c r="E404">
        <f t="shared" si="30"/>
        <v>724.84953628231585</v>
      </c>
    </row>
    <row r="405" spans="2:5">
      <c r="B405">
        <f t="shared" si="31"/>
        <v>1830</v>
      </c>
      <c r="C405">
        <f t="shared" si="28"/>
        <v>7.1348470296851729E-7</v>
      </c>
      <c r="D405" s="13">
        <f t="shared" si="29"/>
        <v>30.5</v>
      </c>
      <c r="E405">
        <f t="shared" si="30"/>
        <v>713.48470296851724</v>
      </c>
    </row>
    <row r="406" spans="2:5">
      <c r="B406">
        <f t="shared" si="31"/>
        <v>1835</v>
      </c>
      <c r="C406">
        <f t="shared" si="28"/>
        <v>7.0229808505228964E-7</v>
      </c>
      <c r="D406" s="13">
        <f t="shared" si="29"/>
        <v>30.583333333333332</v>
      </c>
      <c r="E406">
        <f t="shared" si="30"/>
        <v>702.29808505228959</v>
      </c>
    </row>
    <row r="407" spans="2:5">
      <c r="B407">
        <f t="shared" si="31"/>
        <v>1840</v>
      </c>
      <c r="C407">
        <f t="shared" si="28"/>
        <v>6.9128688788393979E-7</v>
      </c>
      <c r="D407" s="13">
        <f t="shared" si="29"/>
        <v>30.666666666666668</v>
      </c>
      <c r="E407">
        <f t="shared" si="30"/>
        <v>691.28688788393981</v>
      </c>
    </row>
    <row r="408" spans="2:5">
      <c r="B408">
        <f t="shared" si="31"/>
        <v>1845</v>
      </c>
      <c r="C408">
        <f t="shared" si="28"/>
        <v>6.8044836063752386E-7</v>
      </c>
      <c r="D408" s="13">
        <f t="shared" si="29"/>
        <v>30.75</v>
      </c>
      <c r="E408">
        <f t="shared" si="30"/>
        <v>680.44836063752382</v>
      </c>
    </row>
    <row r="409" spans="2:5">
      <c r="B409">
        <f t="shared" si="31"/>
        <v>1850</v>
      </c>
      <c r="C409">
        <f t="shared" si="28"/>
        <v>6.6977979562363415E-7</v>
      </c>
      <c r="D409" s="13">
        <f t="shared" si="29"/>
        <v>30.833333333333332</v>
      </c>
      <c r="E409">
        <f t="shared" si="30"/>
        <v>669.77979562363419</v>
      </c>
    </row>
    <row r="410" spans="2:5">
      <c r="B410">
        <f t="shared" si="31"/>
        <v>1855</v>
      </c>
      <c r="C410">
        <f t="shared" si="28"/>
        <v>6.5927852761296155E-7</v>
      </c>
      <c r="D410" s="13">
        <f t="shared" si="29"/>
        <v>30.916666666666668</v>
      </c>
      <c r="E410">
        <f t="shared" si="30"/>
        <v>659.27852761296151</v>
      </c>
    </row>
    <row r="411" spans="2:5">
      <c r="B411">
        <f t="shared" si="31"/>
        <v>1860</v>
      </c>
      <c r="C411">
        <f t="shared" si="28"/>
        <v>6.4894193317046571E-7</v>
      </c>
      <c r="D411" s="13">
        <f t="shared" si="29"/>
        <v>31</v>
      </c>
      <c r="E411">
        <f t="shared" si="30"/>
        <v>648.94193317046575</v>
      </c>
    </row>
    <row r="412" spans="2:5">
      <c r="B412">
        <f t="shared" si="31"/>
        <v>1865</v>
      </c>
      <c r="C412">
        <f t="shared" si="28"/>
        <v>6.3876742999998713E-7</v>
      </c>
      <c r="D412" s="13">
        <f t="shared" si="29"/>
        <v>31.083333333333332</v>
      </c>
      <c r="E412">
        <f t="shared" si="30"/>
        <v>638.76742999998714</v>
      </c>
    </row>
    <row r="413" spans="2:5">
      <c r="B413">
        <f t="shared" si="31"/>
        <v>1870</v>
      </c>
      <c r="C413">
        <f t="shared" si="28"/>
        <v>6.2875247629913529E-7</v>
      </c>
      <c r="D413" s="13">
        <f t="shared" si="29"/>
        <v>31.166666666666668</v>
      </c>
      <c r="E413">
        <f t="shared" si="30"/>
        <v>628.75247629913531</v>
      </c>
    </row>
    <row r="414" spans="2:5">
      <c r="B414">
        <f t="shared" si="31"/>
        <v>1875</v>
      </c>
      <c r="C414">
        <f t="shared" si="28"/>
        <v>6.1889457012429342E-7</v>
      </c>
      <c r="D414" s="13">
        <f t="shared" si="29"/>
        <v>31.25</v>
      </c>
      <c r="E414">
        <f t="shared" si="30"/>
        <v>618.89457012429341</v>
      </c>
    </row>
    <row r="415" spans="2:5">
      <c r="B415">
        <f t="shared" si="31"/>
        <v>1880</v>
      </c>
      <c r="C415">
        <f t="shared" si="28"/>
        <v>6.0919124876558188E-7</v>
      </c>
      <c r="D415" s="13">
        <f t="shared" si="29"/>
        <v>31.333333333333332</v>
      </c>
      <c r="E415">
        <f t="shared" si="30"/>
        <v>609.19124876558192</v>
      </c>
    </row>
    <row r="416" spans="2:5">
      <c r="B416">
        <f t="shared" si="31"/>
        <v>1885</v>
      </c>
      <c r="C416">
        <f t="shared" si="28"/>
        <v>5.9964008813162107E-7</v>
      </c>
      <c r="D416" s="13">
        <f t="shared" si="29"/>
        <v>31.416666666666668</v>
      </c>
      <c r="E416">
        <f t="shared" si="30"/>
        <v>599.64008813162104</v>
      </c>
    </row>
    <row r="417" spans="2:5">
      <c r="B417">
        <f t="shared" si="31"/>
        <v>1890</v>
      </c>
      <c r="C417">
        <f t="shared" ref="C417:C480" si="32">$I$36*EXP(-$I$32*(B417-1560))+(1/$I$32)*($I$33+$I$34*((B417-1560)-1/$I$32))</f>
        <v>5.9023870214394369E-7</v>
      </c>
      <c r="D417" s="13">
        <f t="shared" si="29"/>
        <v>31.5</v>
      </c>
      <c r="E417">
        <f t="shared" si="30"/>
        <v>590.23870214394367</v>
      </c>
    </row>
    <row r="418" spans="2:5">
      <c r="B418">
        <f t="shared" si="31"/>
        <v>1895</v>
      </c>
      <c r="C418">
        <f t="shared" si="32"/>
        <v>5.8098474214090219E-7</v>
      </c>
      <c r="D418" s="13">
        <f t="shared" si="29"/>
        <v>31.583333333333332</v>
      </c>
      <c r="E418">
        <f t="shared" si="30"/>
        <v>580.9847421409022</v>
      </c>
    </row>
    <row r="419" spans="2:5">
      <c r="B419">
        <f t="shared" si="31"/>
        <v>1900</v>
      </c>
      <c r="C419">
        <f t="shared" si="32"/>
        <v>5.7187589629092458E-7</v>
      </c>
      <c r="D419" s="13">
        <f t="shared" si="29"/>
        <v>31.666666666666668</v>
      </c>
      <c r="E419">
        <f t="shared" si="30"/>
        <v>571.87589629092463</v>
      </c>
    </row>
    <row r="420" spans="2:5">
      <c r="B420">
        <f t="shared" si="31"/>
        <v>1905</v>
      </c>
      <c r="C420">
        <f t="shared" si="32"/>
        <v>5.6290988901497123E-7</v>
      </c>
      <c r="D420" s="13">
        <f t="shared" si="29"/>
        <v>31.75</v>
      </c>
      <c r="E420">
        <f t="shared" si="30"/>
        <v>562.90988901497121</v>
      </c>
    </row>
    <row r="421" spans="2:5">
      <c r="B421">
        <f t="shared" si="31"/>
        <v>1910</v>
      </c>
      <c r="C421">
        <f t="shared" si="32"/>
        <v>5.5408448041804702E-7</v>
      </c>
      <c r="D421" s="13">
        <f t="shared" si="29"/>
        <v>31.833333333333332</v>
      </c>
      <c r="E421">
        <f t="shared" si="30"/>
        <v>554.08448041804706</v>
      </c>
    </row>
    <row r="422" spans="2:5">
      <c r="B422">
        <f t="shared" si="31"/>
        <v>1915</v>
      </c>
      <c r="C422">
        <f t="shared" si="32"/>
        <v>5.4539746572962943E-7</v>
      </c>
      <c r="D422" s="13">
        <f t="shared" si="29"/>
        <v>31.916666666666668</v>
      </c>
      <c r="E422">
        <f t="shared" si="30"/>
        <v>545.3974657296294</v>
      </c>
    </row>
    <row r="423" spans="2:5">
      <c r="B423">
        <f t="shared" si="31"/>
        <v>1920</v>
      </c>
      <c r="C423">
        <f t="shared" si="32"/>
        <v>5.3684667475287168E-7</v>
      </c>
      <c r="D423" s="13">
        <f t="shared" si="29"/>
        <v>32</v>
      </c>
      <c r="E423">
        <f t="shared" si="30"/>
        <v>536.84667475287165</v>
      </c>
    </row>
    <row r="424" spans="2:5">
      <c r="B424">
        <f t="shared" si="31"/>
        <v>1925</v>
      </c>
      <c r="C424">
        <f t="shared" si="32"/>
        <v>5.2842997132244128E-7</v>
      </c>
      <c r="D424" s="13">
        <f t="shared" ref="D424:D487" si="33">B424/60</f>
        <v>32.083333333333336</v>
      </c>
      <c r="E424">
        <f t="shared" ref="E424:E487" si="34">C424*10^9</f>
        <v>528.42997132244125</v>
      </c>
    </row>
    <row r="425" spans="2:5">
      <c r="B425">
        <f t="shared" si="31"/>
        <v>1930</v>
      </c>
      <c r="C425">
        <f t="shared" si="32"/>
        <v>5.2014525277086228E-7</v>
      </c>
      <c r="D425" s="13">
        <f t="shared" si="33"/>
        <v>32.166666666666664</v>
      </c>
      <c r="E425">
        <f t="shared" si="34"/>
        <v>520.14525277086227</v>
      </c>
    </row>
    <row r="426" spans="2:5">
      <c r="B426">
        <f t="shared" si="31"/>
        <v>1935</v>
      </c>
      <c r="C426">
        <f t="shared" si="32"/>
        <v>5.1199044940322528E-7</v>
      </c>
      <c r="D426" s="13">
        <f t="shared" si="33"/>
        <v>32.25</v>
      </c>
      <c r="E426">
        <f t="shared" si="34"/>
        <v>511.99044940322528</v>
      </c>
    </row>
    <row r="427" spans="2:5">
      <c r="B427">
        <f t="shared" ref="B427:B490" si="35">B426+$J$31/372</f>
        <v>1940</v>
      </c>
      <c r="C427">
        <f t="shared" si="32"/>
        <v>5.0396352398013411E-7</v>
      </c>
      <c r="D427" s="13">
        <f t="shared" si="33"/>
        <v>32.333333333333336</v>
      </c>
      <c r="E427">
        <f t="shared" si="34"/>
        <v>503.96352398013408</v>
      </c>
    </row>
    <row r="428" spans="2:5">
      <c r="B428">
        <f t="shared" si="35"/>
        <v>1945</v>
      </c>
      <c r="C428">
        <f t="shared" si="32"/>
        <v>4.9606247120876146E-7</v>
      </c>
      <c r="D428" s="13">
        <f t="shared" si="33"/>
        <v>32.416666666666664</v>
      </c>
      <c r="E428">
        <f t="shared" si="34"/>
        <v>496.06247120876145</v>
      </c>
    </row>
    <row r="429" spans="2:5">
      <c r="B429">
        <f t="shared" si="35"/>
        <v>1950</v>
      </c>
      <c r="C429">
        <f t="shared" si="32"/>
        <v>4.8828531724188492E-7</v>
      </c>
      <c r="D429" s="13">
        <f t="shared" si="33"/>
        <v>32.5</v>
      </c>
      <c r="E429">
        <f t="shared" si="34"/>
        <v>488.28531724188491</v>
      </c>
    </row>
    <row r="430" spans="2:5">
      <c r="B430">
        <f t="shared" si="35"/>
        <v>1955</v>
      </c>
      <c r="C430">
        <f t="shared" si="32"/>
        <v>4.8063011918477896E-7</v>
      </c>
      <c r="D430" s="13">
        <f t="shared" si="33"/>
        <v>32.583333333333336</v>
      </c>
      <c r="E430">
        <f t="shared" si="34"/>
        <v>480.63011918477895</v>
      </c>
    </row>
    <row r="431" spans="2:5">
      <c r="B431">
        <f t="shared" si="35"/>
        <v>1960</v>
      </c>
      <c r="C431">
        <f t="shared" si="32"/>
        <v>4.730949646098396E-7</v>
      </c>
      <c r="D431" s="13">
        <f t="shared" si="33"/>
        <v>32.666666666666664</v>
      </c>
      <c r="E431">
        <f t="shared" si="34"/>
        <v>473.09496460983962</v>
      </c>
    </row>
    <row r="432" spans="2:5">
      <c r="B432">
        <f t="shared" si="35"/>
        <v>1965</v>
      </c>
      <c r="C432">
        <f t="shared" si="32"/>
        <v>4.6567797107881967E-7</v>
      </c>
      <c r="D432" s="13">
        <f t="shared" si="33"/>
        <v>32.75</v>
      </c>
      <c r="E432">
        <f t="shared" si="34"/>
        <v>465.67797107881967</v>
      </c>
    </row>
    <row r="433" spans="2:5">
      <c r="B433">
        <f t="shared" si="35"/>
        <v>1970</v>
      </c>
      <c r="C433">
        <f t="shared" si="32"/>
        <v>4.5837728567255735E-7</v>
      </c>
      <c r="D433" s="13">
        <f t="shared" si="33"/>
        <v>32.833333333333336</v>
      </c>
      <c r="E433">
        <f t="shared" si="34"/>
        <v>458.37728567255732</v>
      </c>
    </row>
    <row r="434" spans="2:5">
      <c r="B434">
        <f t="shared" si="35"/>
        <v>1975</v>
      </c>
      <c r="C434">
        <f t="shared" si="32"/>
        <v>4.5119108452807784E-7</v>
      </c>
      <c r="D434" s="13">
        <f t="shared" si="33"/>
        <v>32.916666666666664</v>
      </c>
      <c r="E434">
        <f t="shared" si="34"/>
        <v>451.19108452807785</v>
      </c>
    </row>
    <row r="435" spans="2:5">
      <c r="B435">
        <f t="shared" si="35"/>
        <v>1980</v>
      </c>
      <c r="C435">
        <f t="shared" si="32"/>
        <v>4.4411757238295505E-7</v>
      </c>
      <c r="D435" s="13">
        <f t="shared" si="33"/>
        <v>33</v>
      </c>
      <c r="E435">
        <f t="shared" si="34"/>
        <v>444.11757238295502</v>
      </c>
    </row>
    <row r="436" spans="2:5">
      <c r="B436">
        <f t="shared" si="35"/>
        <v>1985</v>
      </c>
      <c r="C436">
        <f t="shared" si="32"/>
        <v>4.3715498212681707E-7</v>
      </c>
      <c r="D436" s="13">
        <f t="shared" si="33"/>
        <v>33.083333333333336</v>
      </c>
      <c r="E436">
        <f t="shared" si="34"/>
        <v>437.15498212681706</v>
      </c>
    </row>
    <row r="437" spans="2:5">
      <c r="B437">
        <f t="shared" si="35"/>
        <v>1990</v>
      </c>
      <c r="C437">
        <f t="shared" si="32"/>
        <v>4.3030157435988569E-7</v>
      </c>
      <c r="D437" s="13">
        <f t="shared" si="33"/>
        <v>33.166666666666664</v>
      </c>
      <c r="E437">
        <f t="shared" si="34"/>
        <v>430.30157435988571</v>
      </c>
    </row>
    <row r="438" spans="2:5">
      <c r="B438">
        <f t="shared" si="35"/>
        <v>1995</v>
      </c>
      <c r="C438">
        <f t="shared" si="32"/>
        <v>4.2355563695843849E-7</v>
      </c>
      <c r="D438" s="13">
        <f t="shared" si="33"/>
        <v>33.25</v>
      </c>
      <c r="E438">
        <f t="shared" si="34"/>
        <v>423.55563695843847</v>
      </c>
    </row>
    <row r="439" spans="2:5">
      <c r="B439">
        <f t="shared" si="35"/>
        <v>2000</v>
      </c>
      <c r="C439">
        <f t="shared" si="32"/>
        <v>4.169154846470836E-7</v>
      </c>
      <c r="D439" s="13">
        <f t="shared" si="33"/>
        <v>33.333333333333336</v>
      </c>
      <c r="E439">
        <f t="shared" si="34"/>
        <v>416.91548464708359</v>
      </c>
    </row>
    <row r="440" spans="2:5">
      <c r="B440">
        <f t="shared" si="35"/>
        <v>2005</v>
      </c>
      <c r="C440">
        <f t="shared" si="32"/>
        <v>4.1037945857774422E-7</v>
      </c>
      <c r="D440" s="13">
        <f t="shared" si="33"/>
        <v>33.416666666666664</v>
      </c>
      <c r="E440">
        <f t="shared" si="34"/>
        <v>410.37945857774423</v>
      </c>
    </row>
    <row r="441" spans="2:5">
      <c r="B441">
        <f t="shared" si="35"/>
        <v>2010</v>
      </c>
      <c r="C441">
        <f t="shared" si="32"/>
        <v>4.0394592591524314E-7</v>
      </c>
      <c r="D441" s="13">
        <f t="shared" si="33"/>
        <v>33.5</v>
      </c>
      <c r="E441">
        <f t="shared" si="34"/>
        <v>403.94592591524315</v>
      </c>
    </row>
    <row r="442" spans="2:5">
      <c r="B442">
        <f t="shared" si="35"/>
        <v>2015</v>
      </c>
      <c r="C442">
        <f t="shared" si="32"/>
        <v>3.9761327942938658E-7</v>
      </c>
      <c r="D442" s="13">
        <f t="shared" si="33"/>
        <v>33.583333333333336</v>
      </c>
      <c r="E442">
        <f t="shared" si="34"/>
        <v>397.61327942938658</v>
      </c>
    </row>
    <row r="443" spans="2:5">
      <c r="B443">
        <f t="shared" si="35"/>
        <v>2020</v>
      </c>
      <c r="C443">
        <f t="shared" si="32"/>
        <v>3.9137993709344492E-7</v>
      </c>
      <c r="D443" s="13">
        <f t="shared" si="33"/>
        <v>33.666666666666664</v>
      </c>
      <c r="E443">
        <f t="shared" si="34"/>
        <v>391.37993709344494</v>
      </c>
    </row>
    <row r="444" spans="2:5">
      <c r="B444">
        <f t="shared" si="35"/>
        <v>2025</v>
      </c>
      <c r="C444">
        <f t="shared" si="32"/>
        <v>3.8524434168892959E-7</v>
      </c>
      <c r="D444" s="13">
        <f t="shared" si="33"/>
        <v>33.75</v>
      </c>
      <c r="E444">
        <f t="shared" si="34"/>
        <v>385.24434168892958</v>
      </c>
    </row>
    <row r="445" spans="2:5">
      <c r="B445">
        <f t="shared" si="35"/>
        <v>2030</v>
      </c>
      <c r="C445">
        <f t="shared" si="32"/>
        <v>3.7920496041656705E-7</v>
      </c>
      <c r="D445" s="13">
        <f t="shared" si="33"/>
        <v>33.833333333333336</v>
      </c>
      <c r="E445">
        <f t="shared" si="34"/>
        <v>379.20496041656702</v>
      </c>
    </row>
    <row r="446" spans="2:5">
      <c r="B446">
        <f t="shared" si="35"/>
        <v>2035</v>
      </c>
      <c r="C446">
        <f t="shared" si="32"/>
        <v>3.7326028451337414E-7</v>
      </c>
      <c r="D446" s="13">
        <f t="shared" si="33"/>
        <v>33.916666666666664</v>
      </c>
      <c r="E446">
        <f t="shared" si="34"/>
        <v>373.26028451337413</v>
      </c>
    </row>
    <row r="447" spans="2:5">
      <c r="B447">
        <f t="shared" si="35"/>
        <v>2040</v>
      </c>
      <c r="C447">
        <f t="shared" si="32"/>
        <v>3.674088288757378E-7</v>
      </c>
      <c r="D447" s="13">
        <f t="shared" si="33"/>
        <v>34</v>
      </c>
      <c r="E447">
        <f t="shared" si="34"/>
        <v>367.40882887573781</v>
      </c>
    </row>
    <row r="448" spans="2:5">
      <c r="B448">
        <f t="shared" si="35"/>
        <v>2045</v>
      </c>
      <c r="C448">
        <f t="shared" si="32"/>
        <v>3.6164913168840457E-7</v>
      </c>
      <c r="D448" s="13">
        <f t="shared" si="33"/>
        <v>34.083333333333336</v>
      </c>
      <c r="E448">
        <f t="shared" si="34"/>
        <v>361.64913168840457</v>
      </c>
    </row>
    <row r="449" spans="2:5">
      <c r="B449">
        <f t="shared" si="35"/>
        <v>2050</v>
      </c>
      <c r="C449">
        <f t="shared" si="32"/>
        <v>3.5597975405928976E-7</v>
      </c>
      <c r="D449" s="13">
        <f t="shared" si="33"/>
        <v>34.166666666666664</v>
      </c>
      <c r="E449">
        <f t="shared" si="34"/>
        <v>355.97975405928975</v>
      </c>
    </row>
    <row r="450" spans="2:5">
      <c r="B450">
        <f t="shared" si="35"/>
        <v>2055</v>
      </c>
      <c r="C450">
        <f t="shared" si="32"/>
        <v>3.5039927966001151E-7</v>
      </c>
      <c r="D450" s="13">
        <f t="shared" si="33"/>
        <v>34.25</v>
      </c>
      <c r="E450">
        <f t="shared" si="34"/>
        <v>350.39927966001153</v>
      </c>
    </row>
    <row r="451" spans="2:5">
      <c r="B451">
        <f t="shared" si="35"/>
        <v>2060</v>
      </c>
      <c r="C451">
        <f t="shared" si="32"/>
        <v>3.4490631437206304E-7</v>
      </c>
      <c r="D451" s="13">
        <f t="shared" si="33"/>
        <v>34.333333333333336</v>
      </c>
      <c r="E451">
        <f t="shared" si="34"/>
        <v>344.90631437206304</v>
      </c>
    </row>
    <row r="452" spans="2:5">
      <c r="B452">
        <f t="shared" si="35"/>
        <v>2065</v>
      </c>
      <c r="C452">
        <f t="shared" si="32"/>
        <v>3.3949948593853238E-7</v>
      </c>
      <c r="D452" s="13">
        <f t="shared" si="33"/>
        <v>34.416666666666664</v>
      </c>
      <c r="E452">
        <f t="shared" si="34"/>
        <v>339.49948593853236</v>
      </c>
    </row>
    <row r="453" spans="2:5">
      <c r="B453">
        <f t="shared" si="35"/>
        <v>2070</v>
      </c>
      <c r="C453">
        <f t="shared" si="32"/>
        <v>3.3417744362128451E-7</v>
      </c>
      <c r="D453" s="13">
        <f t="shared" si="33"/>
        <v>34.5</v>
      </c>
      <c r="E453">
        <f t="shared" si="34"/>
        <v>334.17744362128451</v>
      </c>
    </row>
    <row r="454" spans="2:5">
      <c r="B454">
        <f t="shared" si="35"/>
        <v>2075</v>
      </c>
      <c r="C454">
        <f t="shared" si="32"/>
        <v>3.2893885786351877E-7</v>
      </c>
      <c r="D454" s="13">
        <f t="shared" si="33"/>
        <v>34.583333333333336</v>
      </c>
      <c r="E454">
        <f t="shared" si="34"/>
        <v>328.93885786351876</v>
      </c>
    </row>
    <row r="455" spans="2:5">
      <c r="B455">
        <f t="shared" si="35"/>
        <v>2080</v>
      </c>
      <c r="C455">
        <f t="shared" si="32"/>
        <v>3.2378241995761764E-7</v>
      </c>
      <c r="D455" s="13">
        <f t="shared" si="33"/>
        <v>34.666666666666664</v>
      </c>
      <c r="E455">
        <f t="shared" si="34"/>
        <v>323.78241995761766</v>
      </c>
    </row>
    <row r="456" spans="2:5">
      <c r="B456">
        <f t="shared" si="35"/>
        <v>2085</v>
      </c>
      <c r="C456">
        <f t="shared" si="32"/>
        <v>3.1870684171820474E-7</v>
      </c>
      <c r="D456" s="13">
        <f t="shared" si="33"/>
        <v>34.75</v>
      </c>
      <c r="E456">
        <f t="shared" si="34"/>
        <v>318.70684171820477</v>
      </c>
    </row>
    <row r="457" spans="2:5">
      <c r="B457">
        <f t="shared" si="35"/>
        <v>2090</v>
      </c>
      <c r="C457">
        <f t="shared" si="32"/>
        <v>3.1371085516032952E-7</v>
      </c>
      <c r="D457" s="13">
        <f t="shared" si="33"/>
        <v>34.833333333333336</v>
      </c>
      <c r="E457">
        <f t="shared" si="34"/>
        <v>313.71085516032952</v>
      </c>
    </row>
    <row r="458" spans="2:5">
      <c r="B458">
        <f t="shared" si="35"/>
        <v>2095</v>
      </c>
      <c r="C458">
        <f t="shared" si="32"/>
        <v>3.0879321218269728E-7</v>
      </c>
      <c r="D458" s="13">
        <f t="shared" si="33"/>
        <v>34.916666666666664</v>
      </c>
      <c r="E458">
        <f t="shared" si="34"/>
        <v>308.79321218269729</v>
      </c>
    </row>
    <row r="459" spans="2:5">
      <c r="B459">
        <f t="shared" si="35"/>
        <v>2100</v>
      </c>
      <c r="C459">
        <f t="shared" si="32"/>
        <v>3.0395268425586881E-7</v>
      </c>
      <c r="D459" s="13">
        <f t="shared" si="33"/>
        <v>35</v>
      </c>
      <c r="E459">
        <f t="shared" si="34"/>
        <v>303.9526842558688</v>
      </c>
    </row>
    <row r="460" spans="2:5">
      <c r="B460">
        <f t="shared" si="35"/>
        <v>2105</v>
      </c>
      <c r="C460">
        <f t="shared" si="32"/>
        <v>2.991880621153475E-7</v>
      </c>
      <c r="D460" s="13">
        <f t="shared" si="33"/>
        <v>35.083333333333336</v>
      </c>
      <c r="E460">
        <f t="shared" si="34"/>
        <v>299.18806211534752</v>
      </c>
    </row>
    <row r="461" spans="2:5">
      <c r="B461">
        <f t="shared" si="35"/>
        <v>2110</v>
      </c>
      <c r="C461">
        <f t="shared" si="32"/>
        <v>2.9449815545947961E-7</v>
      </c>
      <c r="D461" s="13">
        <f t="shared" si="33"/>
        <v>35.166666666666664</v>
      </c>
      <c r="E461">
        <f t="shared" si="34"/>
        <v>294.49815545947962</v>
      </c>
    </row>
    <row r="462" spans="2:5">
      <c r="B462">
        <f t="shared" si="35"/>
        <v>2115</v>
      </c>
      <c r="C462">
        <f t="shared" si="32"/>
        <v>2.8988179265209301E-7</v>
      </c>
      <c r="D462" s="13">
        <f t="shared" si="33"/>
        <v>35.25</v>
      </c>
      <c r="E462">
        <f t="shared" si="34"/>
        <v>289.881792652093</v>
      </c>
    </row>
    <row r="463" spans="2:5">
      <c r="B463">
        <f t="shared" si="35"/>
        <v>2120</v>
      </c>
      <c r="C463">
        <f t="shared" si="32"/>
        <v>2.8533782042979761E-7</v>
      </c>
      <c r="D463" s="13">
        <f t="shared" si="33"/>
        <v>35.333333333333336</v>
      </c>
      <c r="E463">
        <f t="shared" si="34"/>
        <v>285.3378204297976</v>
      </c>
    </row>
    <row r="464" spans="2:5">
      <c r="B464">
        <f t="shared" si="35"/>
        <v>2125</v>
      </c>
      <c r="C464">
        <f t="shared" si="32"/>
        <v>2.8086510361387614E-7</v>
      </c>
      <c r="D464" s="13">
        <f t="shared" si="33"/>
        <v>35.416666666666664</v>
      </c>
      <c r="E464">
        <f t="shared" si="34"/>
        <v>280.86510361387616</v>
      </c>
    </row>
    <row r="465" spans="2:5">
      <c r="B465">
        <f t="shared" si="35"/>
        <v>2130</v>
      </c>
      <c r="C465">
        <f t="shared" si="32"/>
        <v>2.7646252482669306E-7</v>
      </c>
      <c r="D465" s="13">
        <f t="shared" si="33"/>
        <v>35.5</v>
      </c>
      <c r="E465">
        <f t="shared" si="34"/>
        <v>276.46252482669308</v>
      </c>
    </row>
    <row r="466" spans="2:5">
      <c r="B466">
        <f t="shared" si="35"/>
        <v>2135</v>
      </c>
      <c r="C466">
        <f t="shared" si="32"/>
        <v>2.7212898421255049E-7</v>
      </c>
      <c r="D466" s="13">
        <f t="shared" si="33"/>
        <v>35.583333333333336</v>
      </c>
      <c r="E466">
        <f t="shared" si="34"/>
        <v>272.12898421255051</v>
      </c>
    </row>
    <row r="467" spans="2:5">
      <c r="B467">
        <f t="shared" si="35"/>
        <v>2140</v>
      </c>
      <c r="C467">
        <f t="shared" si="32"/>
        <v>2.6786339916292119E-7</v>
      </c>
      <c r="D467" s="13">
        <f t="shared" si="33"/>
        <v>35.666666666666664</v>
      </c>
      <c r="E467">
        <f t="shared" si="34"/>
        <v>267.86339916292121</v>
      </c>
    </row>
    <row r="468" spans="2:5">
      <c r="B468">
        <f t="shared" si="35"/>
        <v>2145</v>
      </c>
      <c r="C468">
        <f t="shared" si="32"/>
        <v>2.6366470404599054E-7</v>
      </c>
      <c r="D468" s="13">
        <f t="shared" si="33"/>
        <v>35.75</v>
      </c>
      <c r="E468">
        <f t="shared" si="34"/>
        <v>263.66470404599056</v>
      </c>
    </row>
    <row r="469" spans="2:5">
      <c r="B469">
        <f t="shared" si="35"/>
        <v>2150</v>
      </c>
      <c r="C469">
        <f t="shared" si="32"/>
        <v>2.5953184994043959E-7</v>
      </c>
      <c r="D469" s="13">
        <f t="shared" si="33"/>
        <v>35.833333333333336</v>
      </c>
      <c r="E469">
        <f t="shared" si="34"/>
        <v>259.5318499404396</v>
      </c>
    </row>
    <row r="470" spans="2:5">
      <c r="B470">
        <f t="shared" si="35"/>
        <v>2155</v>
      </c>
      <c r="C470">
        <f t="shared" si="32"/>
        <v>2.5546380437340264E-7</v>
      </c>
      <c r="D470" s="13">
        <f t="shared" si="33"/>
        <v>35.916666666666664</v>
      </c>
      <c r="E470">
        <f t="shared" si="34"/>
        <v>255.46380437340264</v>
      </c>
    </row>
    <row r="471" spans="2:5">
      <c r="B471">
        <f t="shared" si="35"/>
        <v>2160</v>
      </c>
      <c r="C471">
        <f t="shared" si="32"/>
        <v>2.5145955106253413E-7</v>
      </c>
      <c r="D471" s="13">
        <f t="shared" si="33"/>
        <v>36</v>
      </c>
      <c r="E471">
        <f t="shared" si="34"/>
        <v>251.45955106253413</v>
      </c>
    </row>
    <row r="472" spans="2:5">
      <c r="B472">
        <f t="shared" si="35"/>
        <v>2165</v>
      </c>
      <c r="C472">
        <f t="shared" si="32"/>
        <v>2.4751808966212013E-7</v>
      </c>
      <c r="D472" s="13">
        <f t="shared" si="33"/>
        <v>36.083333333333336</v>
      </c>
      <c r="E472">
        <f t="shared" si="34"/>
        <v>247.51808966212013</v>
      </c>
    </row>
    <row r="473" spans="2:5">
      <c r="B473">
        <f t="shared" si="35"/>
        <v>2170</v>
      </c>
      <c r="C473">
        <f t="shared" si="32"/>
        <v>2.4363843551317117E-7</v>
      </c>
      <c r="D473" s="13">
        <f t="shared" si="33"/>
        <v>36.166666666666664</v>
      </c>
      <c r="E473">
        <f t="shared" si="34"/>
        <v>243.63843551317117</v>
      </c>
    </row>
    <row r="474" spans="2:5">
      <c r="B474">
        <f t="shared" si="35"/>
        <v>2175</v>
      </c>
      <c r="C474">
        <f t="shared" si="32"/>
        <v>2.3981961939743403E-7</v>
      </c>
      <c r="D474" s="13">
        <f t="shared" si="33"/>
        <v>36.25</v>
      </c>
      <c r="E474">
        <f t="shared" si="34"/>
        <v>239.81961939743402</v>
      </c>
    </row>
    <row r="475" spans="2:5">
      <c r="B475">
        <f t="shared" si="35"/>
        <v>2180</v>
      </c>
      <c r="C475">
        <f t="shared" si="32"/>
        <v>2.3606068729526088E-7</v>
      </c>
      <c r="D475" s="13">
        <f t="shared" si="33"/>
        <v>36.333333333333336</v>
      </c>
      <c r="E475">
        <f t="shared" si="34"/>
        <v>236.06068729526089</v>
      </c>
    </row>
    <row r="476" spans="2:5">
      <c r="B476">
        <f t="shared" si="35"/>
        <v>2185</v>
      </c>
      <c r="C476">
        <f t="shared" si="32"/>
        <v>2.3236070014727518E-7</v>
      </c>
      <c r="D476" s="13">
        <f t="shared" si="33"/>
        <v>36.416666666666664</v>
      </c>
      <c r="E476">
        <f t="shared" si="34"/>
        <v>232.36070014727517</v>
      </c>
    </row>
    <row r="477" spans="2:5">
      <c r="B477">
        <f t="shared" si="35"/>
        <v>2190</v>
      </c>
      <c r="C477">
        <f t="shared" si="32"/>
        <v>2.2871873361977531E-7</v>
      </c>
      <c r="D477" s="13">
        <f t="shared" si="33"/>
        <v>36.5</v>
      </c>
      <c r="E477">
        <f t="shared" si="34"/>
        <v>228.71873361977532</v>
      </c>
    </row>
    <row r="478" spans="2:5">
      <c r="B478">
        <f t="shared" si="35"/>
        <v>2195</v>
      </c>
      <c r="C478">
        <f t="shared" si="32"/>
        <v>2.2513387787381686E-7</v>
      </c>
      <c r="D478" s="13">
        <f t="shared" si="33"/>
        <v>36.583333333333336</v>
      </c>
      <c r="E478">
        <f t="shared" si="34"/>
        <v>225.13387787381686</v>
      </c>
    </row>
    <row r="479" spans="2:5">
      <c r="B479">
        <f t="shared" si="35"/>
        <v>2200</v>
      </c>
      <c r="C479">
        <f t="shared" si="32"/>
        <v>2.2160523733791547E-7</v>
      </c>
      <c r="D479" s="13">
        <f t="shared" si="33"/>
        <v>36.666666666666664</v>
      </c>
      <c r="E479">
        <f t="shared" si="34"/>
        <v>221.60523733791547</v>
      </c>
    </row>
    <row r="480" spans="2:5">
      <c r="B480">
        <f t="shared" si="35"/>
        <v>2205</v>
      </c>
      <c r="C480">
        <f t="shared" si="32"/>
        <v>2.1813193048431512E-7</v>
      </c>
      <c r="D480" s="13">
        <f t="shared" si="33"/>
        <v>36.75</v>
      </c>
      <c r="E480">
        <f t="shared" si="34"/>
        <v>218.13193048431512</v>
      </c>
    </row>
    <row r="481" spans="2:5">
      <c r="B481">
        <f t="shared" si="35"/>
        <v>2210</v>
      </c>
      <c r="C481">
        <f t="shared" ref="C481:C519" si="36">$I$36*EXP(-$I$32*(B481-1560))+(1/$I$32)*($I$33+$I$34*((B481-1560)-1/$I$32))</f>
        <v>2.1471308960876372E-7</v>
      </c>
      <c r="D481" s="13">
        <f t="shared" si="33"/>
        <v>36.833333333333336</v>
      </c>
      <c r="E481">
        <f t="shared" si="34"/>
        <v>214.71308960876371</v>
      </c>
    </row>
    <row r="482" spans="2:5">
      <c r="B482">
        <f t="shared" si="35"/>
        <v>2215</v>
      </c>
      <c r="C482">
        <f t="shared" si="36"/>
        <v>2.1134786061374275E-7</v>
      </c>
      <c r="D482" s="13">
        <f t="shared" si="33"/>
        <v>36.916666666666664</v>
      </c>
      <c r="E482">
        <f t="shared" si="34"/>
        <v>211.34786061374274</v>
      </c>
    </row>
    <row r="483" spans="2:5">
      <c r="B483">
        <f t="shared" si="35"/>
        <v>2220</v>
      </c>
      <c r="C483">
        <f t="shared" si="36"/>
        <v>2.0803540279509596E-7</v>
      </c>
      <c r="D483" s="13">
        <f t="shared" si="33"/>
        <v>37</v>
      </c>
      <c r="E483">
        <f t="shared" si="34"/>
        <v>208.03540279509596</v>
      </c>
    </row>
    <row r="484" spans="2:5">
      <c r="B484">
        <f t="shared" si="35"/>
        <v>2225</v>
      </c>
      <c r="C484">
        <f t="shared" si="36"/>
        <v>2.0477488863200354E-7</v>
      </c>
      <c r="D484" s="13">
        <f t="shared" si="33"/>
        <v>37.083333333333336</v>
      </c>
      <c r="E484">
        <f t="shared" si="34"/>
        <v>204.77488863200355</v>
      </c>
    </row>
    <row r="485" spans="2:5">
      <c r="B485">
        <f t="shared" si="35"/>
        <v>2230</v>
      </c>
      <c r="C485">
        <f t="shared" si="36"/>
        <v>2.0156550358025104E-7</v>
      </c>
      <c r="D485" s="13">
        <f t="shared" si="33"/>
        <v>37.166666666666664</v>
      </c>
      <c r="E485">
        <f t="shared" si="34"/>
        <v>201.56550358025103</v>
      </c>
    </row>
    <row r="486" spans="2:5">
      <c r="B486">
        <f t="shared" si="35"/>
        <v>2235</v>
      </c>
      <c r="C486">
        <f t="shared" si="36"/>
        <v>1.9840644586873865E-7</v>
      </c>
      <c r="D486" s="13">
        <f t="shared" si="33"/>
        <v>37.25</v>
      </c>
      <c r="E486">
        <f t="shared" si="34"/>
        <v>198.40644586873864</v>
      </c>
    </row>
    <row r="487" spans="2:5">
      <c r="B487">
        <f t="shared" si="35"/>
        <v>2240</v>
      </c>
      <c r="C487">
        <f t="shared" si="36"/>
        <v>1.9529692629918233E-7</v>
      </c>
      <c r="D487" s="13">
        <f t="shared" si="33"/>
        <v>37.333333333333336</v>
      </c>
      <c r="E487">
        <f t="shared" si="34"/>
        <v>195.29692629918233</v>
      </c>
    </row>
    <row r="488" spans="2:5">
      <c r="B488">
        <f t="shared" si="35"/>
        <v>2245</v>
      </c>
      <c r="C488">
        <f t="shared" si="36"/>
        <v>1.9223616804895567E-7</v>
      </c>
      <c r="D488" s="13">
        <f t="shared" ref="D488:D519" si="37">B488/60</f>
        <v>37.416666666666664</v>
      </c>
      <c r="E488">
        <f t="shared" ref="E488:E519" si="38">C488*10^9</f>
        <v>192.23616804895568</v>
      </c>
    </row>
    <row r="489" spans="2:5">
      <c r="B489">
        <f t="shared" si="35"/>
        <v>2250</v>
      </c>
      <c r="C489">
        <f t="shared" si="36"/>
        <v>1.8922340647702351E-7</v>
      </c>
      <c r="D489" s="13">
        <f t="shared" si="37"/>
        <v>37.5</v>
      </c>
      <c r="E489">
        <f t="shared" si="38"/>
        <v>189.2234064770235</v>
      </c>
    </row>
    <row r="490" spans="2:5">
      <c r="B490">
        <f t="shared" si="35"/>
        <v>2255</v>
      </c>
      <c r="C490">
        <f t="shared" si="36"/>
        <v>1.8625788893291837E-7</v>
      </c>
      <c r="D490" s="13">
        <f t="shared" si="37"/>
        <v>37.583333333333336</v>
      </c>
      <c r="E490">
        <f t="shared" si="38"/>
        <v>186.25788893291838</v>
      </c>
    </row>
    <row r="491" spans="2:5">
      <c r="B491">
        <f t="shared" ref="B491:B519" si="39">B490+$J$31/372</f>
        <v>2260</v>
      </c>
      <c r="C491">
        <f t="shared" si="36"/>
        <v>1.8333887456871332E-7</v>
      </c>
      <c r="D491" s="13">
        <f t="shared" si="37"/>
        <v>37.666666666666664</v>
      </c>
      <c r="E491">
        <f t="shared" si="38"/>
        <v>183.33887456871332</v>
      </c>
    </row>
    <row r="492" spans="2:5">
      <c r="B492">
        <f t="shared" si="39"/>
        <v>2265</v>
      </c>
      <c r="C492">
        <f t="shared" si="36"/>
        <v>1.8046563415394222E-7</v>
      </c>
      <c r="D492" s="13">
        <f t="shared" si="37"/>
        <v>37.75</v>
      </c>
      <c r="E492">
        <f t="shared" si="38"/>
        <v>180.46563415394223</v>
      </c>
    </row>
    <row r="493" spans="2:5">
      <c r="B493">
        <f t="shared" si="39"/>
        <v>2270</v>
      </c>
      <c r="C493">
        <f t="shared" si="36"/>
        <v>1.7763744989342315E-7</v>
      </c>
      <c r="D493" s="13">
        <f t="shared" si="37"/>
        <v>37.833333333333336</v>
      </c>
      <c r="E493">
        <f t="shared" si="38"/>
        <v>177.63744989342314</v>
      </c>
    </row>
    <row r="494" spans="2:5">
      <c r="B494">
        <f t="shared" si="39"/>
        <v>2275</v>
      </c>
      <c r="C494">
        <f t="shared" si="36"/>
        <v>1.7485361524793797E-7</v>
      </c>
      <c r="D494" s="13">
        <f t="shared" si="37"/>
        <v>37.916666666666664</v>
      </c>
      <c r="E494">
        <f t="shared" si="38"/>
        <v>174.85361524793797</v>
      </c>
    </row>
    <row r="495" spans="2:5">
      <c r="B495">
        <f t="shared" si="39"/>
        <v>2280</v>
      </c>
      <c r="C495">
        <f t="shared" si="36"/>
        <v>1.7211343475772448E-7</v>
      </c>
      <c r="D495" s="13">
        <f t="shared" si="37"/>
        <v>38</v>
      </c>
      <c r="E495">
        <f t="shared" si="38"/>
        <v>172.11343475772449</v>
      </c>
    </row>
    <row r="496" spans="2:5">
      <c r="B496">
        <f t="shared" si="39"/>
        <v>2285</v>
      </c>
      <c r="C496">
        <f t="shared" si="36"/>
        <v>1.694162238687356E-7</v>
      </c>
      <c r="D496" s="13">
        <f t="shared" si="37"/>
        <v>38.083333333333336</v>
      </c>
      <c r="E496">
        <f t="shared" si="38"/>
        <v>169.41622386873561</v>
      </c>
    </row>
    <row r="497" spans="2:5">
      <c r="B497">
        <f t="shared" si="39"/>
        <v>2290</v>
      </c>
      <c r="C497">
        <f t="shared" si="36"/>
        <v>1.667613087616241E-7</v>
      </c>
      <c r="D497" s="13">
        <f t="shared" si="37"/>
        <v>38.166666666666664</v>
      </c>
      <c r="E497">
        <f t="shared" si="38"/>
        <v>166.76130876162409</v>
      </c>
    </row>
    <row r="498" spans="2:5">
      <c r="B498">
        <f t="shared" si="39"/>
        <v>2295</v>
      </c>
      <c r="C498">
        <f t="shared" si="36"/>
        <v>1.6414802618340821E-7</v>
      </c>
      <c r="D498" s="13">
        <f t="shared" si="37"/>
        <v>38.25</v>
      </c>
      <c r="E498">
        <f t="shared" si="38"/>
        <v>164.14802618340821</v>
      </c>
    </row>
    <row r="499" spans="2:5">
      <c r="B499">
        <f t="shared" si="39"/>
        <v>2300</v>
      </c>
      <c r="C499">
        <f t="shared" si="36"/>
        <v>1.6157572328177728E-7</v>
      </c>
      <c r="D499" s="13">
        <f t="shared" si="37"/>
        <v>38.333333333333336</v>
      </c>
      <c r="E499">
        <f t="shared" si="38"/>
        <v>161.57572328177727</v>
      </c>
    </row>
    <row r="500" spans="2:5">
      <c r="B500">
        <f t="shared" si="39"/>
        <v>2305</v>
      </c>
      <c r="C500">
        <f t="shared" si="36"/>
        <v>1.5904375744199571E-7</v>
      </c>
      <c r="D500" s="13">
        <f t="shared" si="37"/>
        <v>38.416666666666664</v>
      </c>
      <c r="E500">
        <f t="shared" si="38"/>
        <v>159.04375744199572</v>
      </c>
    </row>
    <row r="501" spans="2:5">
      <c r="B501">
        <f t="shared" si="39"/>
        <v>2310</v>
      </c>
      <c r="C501">
        <f t="shared" si="36"/>
        <v>1.5655149612636454E-7</v>
      </c>
      <c r="D501" s="13">
        <f t="shared" si="37"/>
        <v>38.5</v>
      </c>
      <c r="E501">
        <f t="shared" si="38"/>
        <v>156.55149612636453</v>
      </c>
    </row>
    <row r="502" spans="2:5">
      <c r="B502">
        <f t="shared" si="39"/>
        <v>2315</v>
      </c>
      <c r="C502">
        <f t="shared" si="36"/>
        <v>1.5409831671620007E-7</v>
      </c>
      <c r="D502" s="13">
        <f t="shared" si="37"/>
        <v>38.583333333333336</v>
      </c>
      <c r="E502">
        <f t="shared" si="38"/>
        <v>154.09831671620006</v>
      </c>
    </row>
    <row r="503" spans="2:5">
      <c r="B503">
        <f t="shared" si="39"/>
        <v>2320</v>
      </c>
      <c r="C503">
        <f t="shared" si="36"/>
        <v>1.516836063562912E-7</v>
      </c>
      <c r="D503" s="13">
        <f t="shared" si="37"/>
        <v>38.666666666666664</v>
      </c>
      <c r="E503">
        <f t="shared" si="38"/>
        <v>151.68360635629119</v>
      </c>
    </row>
    <row r="504" spans="2:5">
      <c r="B504">
        <f t="shared" si="39"/>
        <v>2325</v>
      </c>
      <c r="C504">
        <f t="shared" si="36"/>
        <v>1.4930676180179512E-7</v>
      </c>
      <c r="D504" s="13">
        <f t="shared" si="37"/>
        <v>38.75</v>
      </c>
      <c r="E504">
        <f t="shared" si="38"/>
        <v>149.30676180179512</v>
      </c>
    </row>
    <row r="505" spans="2:5">
      <c r="B505">
        <f t="shared" si="39"/>
        <v>2330</v>
      </c>
      <c r="C505">
        <f t="shared" si="36"/>
        <v>1.469671892675344E-7</v>
      </c>
      <c r="D505" s="13">
        <f t="shared" si="37"/>
        <v>38.833333333333336</v>
      </c>
      <c r="E505">
        <f t="shared" si="38"/>
        <v>146.96718926753439</v>
      </c>
    </row>
    <row r="506" spans="2:5">
      <c r="B506">
        <f t="shared" si="39"/>
        <v>2335</v>
      </c>
      <c r="C506">
        <f t="shared" si="36"/>
        <v>1.44664304279657E-7</v>
      </c>
      <c r="D506" s="13">
        <f t="shared" si="37"/>
        <v>38.916666666666664</v>
      </c>
      <c r="E506">
        <f t="shared" si="38"/>
        <v>144.66430427965699</v>
      </c>
    </row>
    <row r="507" spans="2:5">
      <c r="B507">
        <f t="shared" si="39"/>
        <v>2340</v>
      </c>
      <c r="C507">
        <f t="shared" si="36"/>
        <v>1.423975315296227E-7</v>
      </c>
      <c r="D507" s="13">
        <f t="shared" si="37"/>
        <v>39</v>
      </c>
      <c r="E507">
        <f t="shared" si="38"/>
        <v>142.39753152962271</v>
      </c>
    </row>
    <row r="508" spans="2:5">
      <c r="B508">
        <f t="shared" si="39"/>
        <v>2345</v>
      </c>
      <c r="C508">
        <f t="shared" si="36"/>
        <v>1.4016630473047876E-7</v>
      </c>
      <c r="D508" s="13">
        <f t="shared" si="37"/>
        <v>39.083333333333336</v>
      </c>
      <c r="E508">
        <f t="shared" si="38"/>
        <v>140.16630473047874</v>
      </c>
    </row>
    <row r="509" spans="2:5">
      <c r="B509">
        <f t="shared" si="39"/>
        <v>2350</v>
      </c>
      <c r="C509">
        <f t="shared" si="36"/>
        <v>1.3797006647539E-7</v>
      </c>
      <c r="D509" s="13">
        <f t="shared" si="37"/>
        <v>39.166666666666664</v>
      </c>
      <c r="E509">
        <f t="shared" si="38"/>
        <v>137.97006647539001</v>
      </c>
    </row>
    <row r="510" spans="2:5">
      <c r="B510">
        <f t="shared" si="39"/>
        <v>2355</v>
      </c>
      <c r="C510">
        <f t="shared" si="36"/>
        <v>1.3580826809838686E-7</v>
      </c>
      <c r="D510" s="13">
        <f t="shared" si="37"/>
        <v>39.25</v>
      </c>
      <c r="E510">
        <f t="shared" si="38"/>
        <v>135.80826809838686</v>
      </c>
    </row>
    <row r="511" spans="2:5">
      <c r="B511">
        <f t="shared" si="39"/>
        <v>2360</v>
      </c>
      <c r="C511">
        <f t="shared" si="36"/>
        <v>1.3368036953729722E-7</v>
      </c>
      <c r="D511" s="13">
        <f t="shared" si="37"/>
        <v>39.333333333333336</v>
      </c>
      <c r="E511">
        <f t="shared" si="38"/>
        <v>133.68036953729722</v>
      </c>
    </row>
    <row r="512" spans="2:5">
      <c r="B512">
        <f t="shared" si="39"/>
        <v>2365</v>
      </c>
      <c r="C512">
        <f t="shared" si="36"/>
        <v>1.3158583919882767E-7</v>
      </c>
      <c r="D512" s="13">
        <f t="shared" si="37"/>
        <v>39.416666666666664</v>
      </c>
      <c r="E512">
        <f t="shared" si="38"/>
        <v>131.58583919882767</v>
      </c>
    </row>
    <row r="513" spans="2:5">
      <c r="B513">
        <f t="shared" si="39"/>
        <v>2370</v>
      </c>
      <c r="C513">
        <f t="shared" si="36"/>
        <v>1.2952415382576044E-7</v>
      </c>
      <c r="D513" s="13">
        <f t="shared" si="37"/>
        <v>39.5</v>
      </c>
      <c r="E513">
        <f t="shared" si="38"/>
        <v>129.52415382576044</v>
      </c>
    </row>
    <row r="514" spans="2:5">
      <c r="B514">
        <f t="shared" si="39"/>
        <v>2375</v>
      </c>
      <c r="C514">
        <f t="shared" si="36"/>
        <v>1.2749479836623275E-7</v>
      </c>
      <c r="D514" s="13">
        <f t="shared" si="37"/>
        <v>39.583333333333336</v>
      </c>
      <c r="E514">
        <f t="shared" si="38"/>
        <v>127.49479836623274</v>
      </c>
    </row>
    <row r="515" spans="2:5">
      <c r="B515">
        <f t="shared" si="39"/>
        <v>2380</v>
      </c>
      <c r="C515">
        <f t="shared" si="36"/>
        <v>1.2549726584506641E-7</v>
      </c>
      <c r="D515" s="13">
        <f t="shared" si="37"/>
        <v>39.666666666666664</v>
      </c>
      <c r="E515">
        <f t="shared" si="38"/>
        <v>125.49726584506641</v>
      </c>
    </row>
    <row r="516" spans="2:5">
      <c r="B516">
        <f t="shared" si="39"/>
        <v>2385</v>
      </c>
      <c r="C516">
        <f t="shared" si="36"/>
        <v>1.2353105723711469E-7</v>
      </c>
      <c r="D516" s="13">
        <f t="shared" si="37"/>
        <v>39.75</v>
      </c>
      <c r="E516">
        <f t="shared" si="38"/>
        <v>123.53105723711469</v>
      </c>
    </row>
    <row r="517" spans="2:5">
      <c r="B517">
        <f t="shared" si="39"/>
        <v>2390</v>
      </c>
      <c r="C517">
        <f t="shared" si="36"/>
        <v>1.2159568134259553E-7</v>
      </c>
      <c r="D517" s="13">
        <f t="shared" si="37"/>
        <v>39.833333333333336</v>
      </c>
      <c r="E517">
        <f t="shared" si="38"/>
        <v>121.59568134259553</v>
      </c>
    </row>
    <row r="518" spans="2:5">
      <c r="B518">
        <f t="shared" si="39"/>
        <v>2395</v>
      </c>
      <c r="C518">
        <f t="shared" si="36"/>
        <v>1.1969065466437958E-7</v>
      </c>
      <c r="D518" s="13">
        <f t="shared" si="37"/>
        <v>39.916666666666664</v>
      </c>
      <c r="E518">
        <f t="shared" si="38"/>
        <v>119.69065466437958</v>
      </c>
    </row>
    <row r="519" spans="2:5">
      <c r="B519" s="16">
        <f t="shared" si="39"/>
        <v>2400</v>
      </c>
      <c r="C519">
        <f t="shared" si="36"/>
        <v>1.1781550128720272E-7</v>
      </c>
      <c r="D519" s="13">
        <f t="shared" si="37"/>
        <v>40</v>
      </c>
      <c r="E519">
        <f t="shared" si="38"/>
        <v>117.81550128720272</v>
      </c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O521"/>
  <sheetViews>
    <sheetView zoomScaleNormal="100" workbookViewId="0">
      <selection activeCell="A10" sqref="A10"/>
    </sheetView>
  </sheetViews>
  <sheetFormatPr baseColWidth="10" defaultRowHeight="15.75"/>
  <cols>
    <col min="1" max="1" width="10.875" customWidth="1"/>
    <col min="2" max="2" width="10.625" customWidth="1"/>
    <col min="3" max="3" width="12.875" bestFit="1" customWidth="1"/>
    <col min="4" max="4" width="12.875" customWidth="1"/>
    <col min="6" max="7" width="12.125" bestFit="1" customWidth="1"/>
    <col min="8" max="8" width="14.375" customWidth="1"/>
    <col min="9" max="9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</row>
    <row r="8" spans="1:119">
      <c r="A8" s="4"/>
      <c r="B8" s="5"/>
      <c r="C8" s="5"/>
      <c r="D8" s="5"/>
      <c r="E8" s="5"/>
      <c r="F8" s="5"/>
      <c r="G8" s="6"/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470</v>
      </c>
      <c r="C11" s="13"/>
      <c r="D11">
        <v>470</v>
      </c>
      <c r="E11">
        <v>470</v>
      </c>
      <c r="F11">
        <v>470</v>
      </c>
      <c r="G11">
        <v>470</v>
      </c>
      <c r="H11">
        <v>470</v>
      </c>
      <c r="I11">
        <v>470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/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/>
      <c r="D13" s="13">
        <f>1/180</f>
        <v>5.5555555555555558E-3</v>
      </c>
      <c r="E13" s="13">
        <f t="shared" ref="E13:I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/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/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>
      <c r="A16" t="s">
        <v>1</v>
      </c>
      <c r="B16" s="13">
        <v>0.4</v>
      </c>
      <c r="C16" s="19"/>
      <c r="D16">
        <v>0.4</v>
      </c>
      <c r="E16">
        <v>0.4</v>
      </c>
      <c r="F16">
        <v>0.4</v>
      </c>
      <c r="G16">
        <v>0.4</v>
      </c>
      <c r="H16">
        <v>0.4</v>
      </c>
      <c r="I16">
        <v>0.4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/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/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/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>
      <c r="A20" s="15" t="s">
        <v>2</v>
      </c>
      <c r="B20">
        <f>1.66*10^-10</f>
        <v>1.66E-10</v>
      </c>
      <c r="C20" s="14"/>
      <c r="D20">
        <f t="shared" ref="D20:I20" si="1">1.66*10^-10</f>
        <v>1.66E-10</v>
      </c>
      <c r="E20">
        <f t="shared" si="1"/>
        <v>1.66E-10</v>
      </c>
      <c r="F20">
        <f t="shared" si="1"/>
        <v>1.66E-10</v>
      </c>
      <c r="G20">
        <f t="shared" si="1"/>
        <v>1.66E-10</v>
      </c>
      <c r="H20">
        <f t="shared" si="1"/>
        <v>1.66E-10</v>
      </c>
      <c r="I20">
        <f t="shared" si="1"/>
        <v>1.66E-10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3</v>
      </c>
      <c r="B21" s="13">
        <v>0</v>
      </c>
      <c r="C21" s="13"/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13">
        <v>0</v>
      </c>
      <c r="C22" s="13"/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3</v>
      </c>
      <c r="B23" s="13">
        <v>0</v>
      </c>
      <c r="C23" s="13"/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13">
        <v>0</v>
      </c>
      <c r="C24" s="13"/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>
        <f>2*10^-10</f>
        <v>2.0000000000000001E-10</v>
      </c>
      <c r="C25" s="13"/>
      <c r="D25">
        <f>2*10^-10</f>
        <v>2.0000000000000001E-10</v>
      </c>
      <c r="E25">
        <v>0</v>
      </c>
      <c r="F25">
        <v>0</v>
      </c>
      <c r="G25">
        <v>0</v>
      </c>
      <c r="H25">
        <v>0</v>
      </c>
      <c r="I25">
        <v>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3</v>
      </c>
      <c r="B26">
        <v>0</v>
      </c>
      <c r="C26" s="13"/>
      <c r="D26">
        <f>- 1.6666666666667*10^-12</f>
        <v>-1.6666666666667001E-12</v>
      </c>
      <c r="E26">
        <v>0</v>
      </c>
      <c r="F26">
        <v>0</v>
      </c>
      <c r="G26">
        <v>0</v>
      </c>
      <c r="H26">
        <v>0</v>
      </c>
      <c r="I26">
        <v>0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13">
        <v>0</v>
      </c>
      <c r="C27" s="13"/>
      <c r="D27">
        <v>0</v>
      </c>
      <c r="E27">
        <v>0</v>
      </c>
      <c r="F27">
        <v>0</v>
      </c>
      <c r="G27">
        <f>1*10^-5</f>
        <v>1.0000000000000001E-5</v>
      </c>
      <c r="H27">
        <f>1*10^-5</f>
        <v>1.0000000000000001E-5</v>
      </c>
      <c r="I27">
        <v>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3</v>
      </c>
      <c r="B28" s="13">
        <v>0</v>
      </c>
      <c r="C28" s="13"/>
      <c r="D28">
        <v>0</v>
      </c>
      <c r="E28">
        <v>0</v>
      </c>
      <c r="F28">
        <f>5.55555555555555*10^-8</f>
        <v>5.5555555555555502E-8</v>
      </c>
      <c r="G28">
        <v>0</v>
      </c>
      <c r="H28">
        <f>-5.55555555555555*10^-8</f>
        <v>-5.5555555555555502E-8</v>
      </c>
      <c r="I28" s="13">
        <v>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14</v>
      </c>
      <c r="B30" s="21">
        <v>0</v>
      </c>
      <c r="C30" s="11"/>
      <c r="D30" s="21">
        <v>1</v>
      </c>
      <c r="E30" s="21">
        <v>2</v>
      </c>
      <c r="F30" s="21">
        <v>3</v>
      </c>
      <c r="G30" s="21">
        <v>4</v>
      </c>
      <c r="H30" s="21">
        <v>5</v>
      </c>
      <c r="I30" s="21">
        <v>6</v>
      </c>
      <c r="J30" s="21">
        <v>7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6</v>
      </c>
      <c r="B31">
        <v>0</v>
      </c>
      <c r="D31">
        <v>600</v>
      </c>
      <c r="E31">
        <v>720</v>
      </c>
      <c r="F31">
        <v>1020</v>
      </c>
      <c r="G31">
        <v>1200</v>
      </c>
      <c r="H31">
        <v>1380</v>
      </c>
      <c r="I31">
        <v>1560</v>
      </c>
      <c r="J31">
        <v>1860</v>
      </c>
    </row>
    <row r="32" spans="1:119">
      <c r="A32" s="10" t="s">
        <v>7</v>
      </c>
      <c r="B32">
        <f>B13*(1+B14-B12*B18*B16*B15)</f>
        <v>4.611111111111111E-3</v>
      </c>
      <c r="D32">
        <f>D13*(1+D14-D12*D18*D16*D15)</f>
        <v>4.611111111111111E-3</v>
      </c>
      <c r="E32">
        <f t="shared" ref="E32:I32" si="2">E13*(1+E14-E12*E18*E16*E15)</f>
        <v>4.611111111111111E-3</v>
      </c>
      <c r="F32">
        <f t="shared" si="2"/>
        <v>4.611111111111111E-3</v>
      </c>
      <c r="G32">
        <f t="shared" si="2"/>
        <v>4.611111111111111E-3</v>
      </c>
      <c r="H32">
        <f t="shared" si="2"/>
        <v>4.611111111111111E-3</v>
      </c>
      <c r="I32">
        <f t="shared" si="2"/>
        <v>4.611111111111111E-3</v>
      </c>
    </row>
    <row r="33" spans="1:9">
      <c r="A33" s="10" t="s">
        <v>4</v>
      </c>
      <c r="B33">
        <f>1/B11*(B20+B22*B24*B15+(1-B12)*(B25+B27)*B19*B17*B15)</f>
        <v>5.2553191489361702E-13</v>
      </c>
      <c r="D33">
        <f t="shared" ref="D33:I33" si="3">1/D11*(D20+D22*D24*D15+(1-D12)*(D25+D27)*D19*D17*D15)</f>
        <v>5.2553191489361702E-13</v>
      </c>
      <c r="E33">
        <f t="shared" si="3"/>
        <v>3.5319148936170213E-13</v>
      </c>
      <c r="F33">
        <f t="shared" si="3"/>
        <v>3.5319148936170213E-13</v>
      </c>
      <c r="G33">
        <f t="shared" si="3"/>
        <v>8.6173744680851061E-9</v>
      </c>
      <c r="H33">
        <f t="shared" si="3"/>
        <v>8.6173744680851061E-9</v>
      </c>
      <c r="I33">
        <f t="shared" si="3"/>
        <v>3.5319148936170213E-13</v>
      </c>
    </row>
    <row r="34" spans="1:9">
      <c r="A34" s="10" t="s">
        <v>5</v>
      </c>
      <c r="B34">
        <f>1/B11*(B21+B23*B24*B15+(1-B12)*(B26+B28)*B19*B17*B15)</f>
        <v>0</v>
      </c>
      <c r="D34">
        <f t="shared" ref="D34:I34" si="4">1/D11*(D21+D23*D24*D15+(1-D12)*(D26+D28)*D19*D17*D15)</f>
        <v>-1.4361702127659863E-15</v>
      </c>
      <c r="E34">
        <f t="shared" si="4"/>
        <v>0</v>
      </c>
      <c r="F34">
        <f t="shared" si="4"/>
        <v>4.7872340425531872E-11</v>
      </c>
      <c r="G34">
        <f t="shared" si="4"/>
        <v>0</v>
      </c>
      <c r="H34">
        <f t="shared" si="4"/>
        <v>-4.7872340425531872E-11</v>
      </c>
      <c r="I34">
        <f t="shared" si="4"/>
        <v>0</v>
      </c>
    </row>
    <row r="35" spans="1:9">
      <c r="A35" s="10" t="s">
        <v>8</v>
      </c>
      <c r="B35">
        <f>0.1*10^-9</f>
        <v>1.0000000000000002E-10</v>
      </c>
      <c r="C35" s="14"/>
      <c r="D35">
        <f>C159</f>
        <v>1.1309241685472023E-10</v>
      </c>
      <c r="E35">
        <f>C183</f>
        <v>1.0479537199957194E-10</v>
      </c>
      <c r="F35">
        <f>C243</f>
        <v>8.3666557416756524E-11</v>
      </c>
      <c r="G35">
        <f>C279</f>
        <v>5.9909176338332306E-7</v>
      </c>
      <c r="H35">
        <f>C315</f>
        <v>1.3151605318114095E-6</v>
      </c>
      <c r="I35">
        <f>C351</f>
        <v>1.0283897228258234E-6</v>
      </c>
    </row>
    <row r="36" spans="1:9">
      <c r="A36" s="10" t="s">
        <v>11</v>
      </c>
      <c r="B36">
        <f>B35-(1/B32)*(B33-B34/B32)</f>
        <v>-1.3970776723916923E-11</v>
      </c>
      <c r="D36">
        <f>D35-(1/D32)*(D33-D34/D32)</f>
        <v>-6.8423598501244843E-11</v>
      </c>
      <c r="E36">
        <f t="shared" ref="E36:H36" si="5">E35-(1/E32)*(E33-E34/E32)</f>
        <v>2.8199627318720873E-11</v>
      </c>
      <c r="F36">
        <f t="shared" si="5"/>
        <v>2.2515150252142931E-6</v>
      </c>
      <c r="G36">
        <f t="shared" si="5"/>
        <v>-1.2697364345146516E-6</v>
      </c>
      <c r="H36">
        <f t="shared" si="5"/>
        <v>-2.8051756204881217E-6</v>
      </c>
      <c r="I36">
        <f>I35-(1/I32)*(I33-I34/I32)</f>
        <v>1.0283131270811426E-6</v>
      </c>
    </row>
    <row r="38" spans="1:9">
      <c r="A38" s="17"/>
      <c r="B38" s="17" t="s">
        <v>9</v>
      </c>
      <c r="C38" s="17" t="s">
        <v>10</v>
      </c>
      <c r="D38" s="17" t="s">
        <v>12</v>
      </c>
      <c r="E38" s="17" t="s">
        <v>13</v>
      </c>
    </row>
    <row r="39" spans="1:9">
      <c r="B39" s="16">
        <v>0</v>
      </c>
      <c r="C39" s="16">
        <f>B35</f>
        <v>1.0000000000000002E-10</v>
      </c>
      <c r="D39" s="13">
        <f>B39/60</f>
        <v>0</v>
      </c>
      <c r="E39">
        <f>C39*10^9</f>
        <v>0.10000000000000002</v>
      </c>
    </row>
    <row r="40" spans="1:9">
      <c r="B40">
        <f>B39+J31/372</f>
        <v>5</v>
      </c>
      <c r="C40">
        <f>$B$36*EXP(-$B$32*B40)+(1/$B$32)*($B$33+$B$34*(B40-1/$B$32))</f>
        <v>1.0031841924783308E-10</v>
      </c>
      <c r="D40" s="13">
        <f t="shared" ref="D40:D103" si="6">B40/60</f>
        <v>8.3333333333333329E-2</v>
      </c>
      <c r="E40">
        <f t="shared" ref="E40:E103" si="7">C40*10^9</f>
        <v>0.10031841924783308</v>
      </c>
    </row>
    <row r="41" spans="1:9">
      <c r="B41">
        <f>B40+$J$31/372</f>
        <v>10</v>
      </c>
      <c r="C41">
        <f t="shared" ref="C41:C104" si="8">$B$36*EXP(-$B$32*B41)+(1/$B$32)*($B$33+$B$34*(B41-1/$B$32))</f>
        <v>1.0062958114559933E-10</v>
      </c>
      <c r="D41" s="13">
        <f t="shared" si="6"/>
        <v>0.16666666666666666</v>
      </c>
      <c r="E41">
        <f t="shared" si="7"/>
        <v>0.10062958114559932</v>
      </c>
    </row>
    <row r="42" spans="1:9">
      <c r="B42">
        <f>B41+$J$31/372</f>
        <v>15</v>
      </c>
      <c r="C42">
        <f t="shared" si="8"/>
        <v>1.009336511014214E-10</v>
      </c>
      <c r="D42" s="13">
        <f t="shared" si="6"/>
        <v>0.25</v>
      </c>
      <c r="E42">
        <f t="shared" si="7"/>
        <v>0.1009336511014214</v>
      </c>
    </row>
    <row r="43" spans="1:9">
      <c r="B43">
        <f t="shared" ref="B43:B106" si="9">B42+$J$31/372</f>
        <v>20</v>
      </c>
      <c r="C43">
        <f t="shared" si="8"/>
        <v>1.0123079075347192E-10</v>
      </c>
      <c r="D43" s="13">
        <f t="shared" si="6"/>
        <v>0.33333333333333331</v>
      </c>
      <c r="E43">
        <f t="shared" si="7"/>
        <v>0.10123079075347191</v>
      </c>
    </row>
    <row r="44" spans="1:9">
      <c r="B44">
        <f t="shared" si="9"/>
        <v>25</v>
      </c>
      <c r="C44">
        <f>$B$36*EXP(-$B$32*B44)+(1/$B$32)*($B$33+$B$34*(B44-1/$B$32))</f>
        <v>1.0152115805589741E-10</v>
      </c>
      <c r="D44" s="13">
        <f t="shared" si="6"/>
        <v>0.41666666666666669</v>
      </c>
      <c r="E44">
        <f t="shared" si="7"/>
        <v>0.10152115805589741</v>
      </c>
    </row>
    <row r="45" spans="1:9">
      <c r="B45">
        <f t="shared" si="9"/>
        <v>30</v>
      </c>
      <c r="C45">
        <f t="shared" si="8"/>
        <v>1.0180490736278404E-10</v>
      </c>
      <c r="D45" s="13">
        <f t="shared" si="6"/>
        <v>0.5</v>
      </c>
      <c r="E45">
        <f t="shared" si="7"/>
        <v>0.10180490736278404</v>
      </c>
    </row>
    <row r="46" spans="1:9">
      <c r="B46">
        <f t="shared" si="9"/>
        <v>35</v>
      </c>
      <c r="C46">
        <f t="shared" si="8"/>
        <v>1.0208218951020935E-10</v>
      </c>
      <c r="D46" s="13">
        <f t="shared" si="6"/>
        <v>0.58333333333333337</v>
      </c>
      <c r="E46">
        <f t="shared" si="7"/>
        <v>0.10208218951020935</v>
      </c>
    </row>
    <row r="47" spans="1:9">
      <c r="B47">
        <f t="shared" si="9"/>
        <v>40</v>
      </c>
      <c r="C47">
        <f t="shared" si="8"/>
        <v>1.0235315189642413E-10</v>
      </c>
      <c r="D47" s="13">
        <f t="shared" si="6"/>
        <v>0.66666666666666663</v>
      </c>
      <c r="E47">
        <f t="shared" si="7"/>
        <v>0.10235315189642412</v>
      </c>
    </row>
    <row r="48" spans="1:9">
      <c r="B48">
        <f t="shared" si="9"/>
        <v>45</v>
      </c>
      <c r="C48">
        <f t="shared" si="8"/>
        <v>1.0261793856020668E-10</v>
      </c>
      <c r="D48" s="13">
        <f t="shared" si="6"/>
        <v>0.75</v>
      </c>
      <c r="E48">
        <f t="shared" si="7"/>
        <v>0.10261793856020668</v>
      </c>
    </row>
    <row r="49" spans="2:5">
      <c r="B49">
        <f t="shared" si="9"/>
        <v>50</v>
      </c>
      <c r="C49">
        <f t="shared" si="8"/>
        <v>1.0287669025743125E-10</v>
      </c>
      <c r="D49" s="13">
        <f t="shared" si="6"/>
        <v>0.83333333333333337</v>
      </c>
      <c r="E49">
        <f t="shared" si="7"/>
        <v>0.10287669025743125</v>
      </c>
    </row>
    <row r="50" spans="2:5">
      <c r="B50">
        <f t="shared" si="9"/>
        <v>55</v>
      </c>
      <c r="C50">
        <f t="shared" si="8"/>
        <v>1.0312954453589134E-10</v>
      </c>
      <c r="D50" s="13">
        <f t="shared" si="6"/>
        <v>0.91666666666666663</v>
      </c>
      <c r="E50">
        <f t="shared" si="7"/>
        <v>0.10312954453589135</v>
      </c>
    </row>
    <row r="51" spans="2:5">
      <c r="B51">
        <f t="shared" si="9"/>
        <v>60</v>
      </c>
      <c r="C51">
        <f t="shared" si="8"/>
        <v>1.0337663580841773E-10</v>
      </c>
      <c r="D51" s="13">
        <f t="shared" si="6"/>
        <v>1</v>
      </c>
      <c r="E51">
        <f t="shared" si="7"/>
        <v>0.10337663580841773</v>
      </c>
    </row>
    <row r="52" spans="2:5">
      <c r="B52">
        <f t="shared" si="9"/>
        <v>65</v>
      </c>
      <c r="C52">
        <f t="shared" si="8"/>
        <v>1.0361809542432983E-10</v>
      </c>
      <c r="D52" s="13">
        <f t="shared" si="6"/>
        <v>1.0833333333333333</v>
      </c>
      <c r="E52">
        <f t="shared" si="7"/>
        <v>0.10361809542432983</v>
      </c>
    </row>
    <row r="53" spans="2:5">
      <c r="B53">
        <f t="shared" si="9"/>
        <v>70</v>
      </c>
      <c r="C53">
        <f t="shared" si="8"/>
        <v>1.0385405173925872E-10</v>
      </c>
      <c r="D53" s="13">
        <f t="shared" si="6"/>
        <v>1.1666666666666667</v>
      </c>
      <c r="E53">
        <f t="shared" si="7"/>
        <v>0.10385405173925873</v>
      </c>
    </row>
    <row r="54" spans="2:5">
      <c r="B54">
        <f t="shared" si="9"/>
        <v>75</v>
      </c>
      <c r="C54">
        <f t="shared" si="8"/>
        <v>1.0408463018337873E-10</v>
      </c>
      <c r="D54" s="13">
        <f t="shared" si="6"/>
        <v>1.25</v>
      </c>
      <c r="E54">
        <f t="shared" si="7"/>
        <v>0.10408463018337873</v>
      </c>
    </row>
    <row r="55" spans="2:5">
      <c r="B55">
        <f t="shared" si="9"/>
        <v>80</v>
      </c>
      <c r="C55">
        <f t="shared" si="8"/>
        <v>1.0430995332808381E-10</v>
      </c>
      <c r="D55" s="13">
        <f t="shared" si="6"/>
        <v>1.3333333333333333</v>
      </c>
      <c r="E55">
        <f t="shared" si="7"/>
        <v>0.10430995332808381</v>
      </c>
    </row>
    <row r="56" spans="2:5">
      <c r="B56">
        <f t="shared" si="9"/>
        <v>85</v>
      </c>
      <c r="C56">
        <f t="shared" si="8"/>
        <v>1.0453014095114437E-10</v>
      </c>
      <c r="D56" s="13">
        <f t="shared" si="6"/>
        <v>1.4166666666666667</v>
      </c>
      <c r="E56">
        <f t="shared" si="7"/>
        <v>0.10453014095114437</v>
      </c>
    </row>
    <row r="57" spans="2:5">
      <c r="B57">
        <f t="shared" si="9"/>
        <v>90</v>
      </c>
      <c r="C57">
        <f t="shared" si="8"/>
        <v>1.0474531010037899E-10</v>
      </c>
      <c r="D57" s="13">
        <f t="shared" si="6"/>
        <v>1.5</v>
      </c>
      <c r="E57">
        <f t="shared" si="7"/>
        <v>0.10474531010037899</v>
      </c>
    </row>
    <row r="58" spans="2:5">
      <c r="B58">
        <f t="shared" si="9"/>
        <v>95</v>
      </c>
      <c r="C58">
        <f t="shared" si="8"/>
        <v>1.0495557515587495E-10</v>
      </c>
      <c r="D58" s="13">
        <f t="shared" si="6"/>
        <v>1.5833333333333333</v>
      </c>
      <c r="E58">
        <f t="shared" si="7"/>
        <v>0.10495557515587495</v>
      </c>
    </row>
    <row r="59" spans="2:5">
      <c r="B59">
        <f t="shared" si="9"/>
        <v>100</v>
      </c>
      <c r="C59">
        <f t="shared" si="8"/>
        <v>1.0516104789079061E-10</v>
      </c>
      <c r="D59" s="13">
        <f t="shared" si="6"/>
        <v>1.6666666666666667</v>
      </c>
      <c r="E59">
        <f t="shared" si="7"/>
        <v>0.10516104789079062</v>
      </c>
    </row>
    <row r="60" spans="2:5">
      <c r="B60">
        <f t="shared" si="9"/>
        <v>105</v>
      </c>
      <c r="C60">
        <f t="shared" si="8"/>
        <v>1.0536183753077212E-10</v>
      </c>
      <c r="D60" s="13">
        <f t="shared" si="6"/>
        <v>1.75</v>
      </c>
      <c r="E60">
        <f t="shared" si="7"/>
        <v>0.10536183753077212</v>
      </c>
    </row>
    <row r="61" spans="2:5">
      <c r="B61">
        <f t="shared" si="9"/>
        <v>110</v>
      </c>
      <c r="C61">
        <f t="shared" si="8"/>
        <v>1.0555805081201572E-10</v>
      </c>
      <c r="D61" s="13">
        <f t="shared" si="6"/>
        <v>1.8333333333333333</v>
      </c>
      <c r="E61">
        <f t="shared" si="7"/>
        <v>0.10555805081201572</v>
      </c>
    </row>
    <row r="62" spans="2:5">
      <c r="B62">
        <f t="shared" si="9"/>
        <v>115</v>
      </c>
      <c r="C62">
        <f t="shared" si="8"/>
        <v>1.0574979203800694E-10</v>
      </c>
      <c r="D62" s="13">
        <f t="shared" si="6"/>
        <v>1.9166666666666667</v>
      </c>
      <c r="E62">
        <f t="shared" si="7"/>
        <v>0.10574979203800694</v>
      </c>
    </row>
    <row r="63" spans="2:5">
      <c r="B63">
        <f t="shared" si="9"/>
        <v>120</v>
      </c>
      <c r="C63">
        <f t="shared" si="8"/>
        <v>1.0593716313496629E-10</v>
      </c>
      <c r="D63" s="13">
        <f t="shared" si="6"/>
        <v>2</v>
      </c>
      <c r="E63">
        <f t="shared" si="7"/>
        <v>0.10593716313496629</v>
      </c>
    </row>
    <row r="64" spans="2:5">
      <c r="B64">
        <f t="shared" si="9"/>
        <v>125</v>
      </c>
      <c r="C64">
        <f t="shared" si="8"/>
        <v>1.0612026370603159E-10</v>
      </c>
      <c r="D64" s="13">
        <f t="shared" si="6"/>
        <v>2.0833333333333335</v>
      </c>
      <c r="E64">
        <f t="shared" si="7"/>
        <v>0.10612026370603159</v>
      </c>
    </row>
    <row r="65" spans="2:5">
      <c r="B65">
        <f t="shared" si="9"/>
        <v>130</v>
      </c>
      <c r="C65">
        <f t="shared" si="8"/>
        <v>1.0629919108420515E-10</v>
      </c>
      <c r="D65" s="13">
        <f t="shared" si="6"/>
        <v>2.1666666666666665</v>
      </c>
      <c r="E65">
        <f t="shared" si="7"/>
        <v>0.10629919108420516</v>
      </c>
    </row>
    <row r="66" spans="2:5">
      <c r="B66">
        <f t="shared" si="9"/>
        <v>135</v>
      </c>
      <c r="C66">
        <f t="shared" si="8"/>
        <v>1.0647404038409426E-10</v>
      </c>
      <c r="D66" s="13">
        <f t="shared" si="6"/>
        <v>2.25</v>
      </c>
      <c r="E66">
        <f t="shared" si="7"/>
        <v>0.10647404038409426</v>
      </c>
    </row>
    <row r="67" spans="2:5">
      <c r="B67">
        <f t="shared" si="9"/>
        <v>140</v>
      </c>
      <c r="C67">
        <f t="shared" si="8"/>
        <v>1.0664490455247243E-10</v>
      </c>
      <c r="D67" s="13">
        <f t="shared" si="6"/>
        <v>2.3333333333333335</v>
      </c>
      <c r="E67">
        <f t="shared" si="7"/>
        <v>0.10664490455247243</v>
      </c>
    </row>
    <row r="68" spans="2:5">
      <c r="B68">
        <f t="shared" si="9"/>
        <v>145</v>
      </c>
      <c r="C68">
        <f t="shared" si="8"/>
        <v>1.0681187441768822E-10</v>
      </c>
      <c r="D68" s="13">
        <f t="shared" si="6"/>
        <v>2.4166666666666665</v>
      </c>
      <c r="E68">
        <f t="shared" si="7"/>
        <v>0.10681187441768822</v>
      </c>
    </row>
    <row r="69" spans="2:5">
      <c r="B69">
        <f t="shared" si="9"/>
        <v>150</v>
      </c>
      <c r="C69">
        <f t="shared" si="8"/>
        <v>1.0697503873794805E-10</v>
      </c>
      <c r="D69" s="13">
        <f t="shared" si="6"/>
        <v>2.5</v>
      </c>
      <c r="E69">
        <f t="shared" si="7"/>
        <v>0.10697503873794804</v>
      </c>
    </row>
    <row r="70" spans="2:5">
      <c r="B70">
        <f t="shared" si="9"/>
        <v>155</v>
      </c>
      <c r="C70">
        <f t="shared" si="8"/>
        <v>1.0713448424849836E-10</v>
      </c>
      <c r="D70" s="13">
        <f t="shared" si="6"/>
        <v>2.5833333333333335</v>
      </c>
      <c r="E70">
        <f t="shared" si="7"/>
        <v>0.10713448424849835</v>
      </c>
    </row>
    <row r="71" spans="2:5">
      <c r="B71">
        <f t="shared" si="9"/>
        <v>160</v>
      </c>
      <c r="C71">
        <f t="shared" si="8"/>
        <v>1.0729029570773262E-10</v>
      </c>
      <c r="D71" s="13">
        <f t="shared" si="6"/>
        <v>2.6666666666666665</v>
      </c>
      <c r="E71">
        <f t="shared" si="7"/>
        <v>0.10729029570773263</v>
      </c>
    </row>
    <row r="72" spans="2:5">
      <c r="B72">
        <f t="shared" si="9"/>
        <v>165</v>
      </c>
      <c r="C72">
        <f t="shared" si="8"/>
        <v>1.0744255594224734E-10</v>
      </c>
      <c r="D72" s="13">
        <f t="shared" si="6"/>
        <v>2.75</v>
      </c>
      <c r="E72">
        <f t="shared" si="7"/>
        <v>0.10744255594224734</v>
      </c>
    </row>
    <row r="73" spans="2:5">
      <c r="B73">
        <f t="shared" si="9"/>
        <v>170</v>
      </c>
      <c r="C73">
        <f t="shared" si="8"/>
        <v>1.0759134589087123E-10</v>
      </c>
      <c r="D73" s="13">
        <f t="shared" si="6"/>
        <v>2.8333333333333335</v>
      </c>
      <c r="E73">
        <f t="shared" si="7"/>
        <v>0.10759134589087123</v>
      </c>
    </row>
    <row r="74" spans="2:5">
      <c r="B74">
        <f t="shared" si="9"/>
        <v>175</v>
      </c>
      <c r="C74">
        <f t="shared" si="8"/>
        <v>1.077367446476908E-10</v>
      </c>
      <c r="D74" s="13">
        <f t="shared" si="6"/>
        <v>2.9166666666666665</v>
      </c>
      <c r="E74">
        <f t="shared" si="7"/>
        <v>0.1077367446476908</v>
      </c>
    </row>
    <row r="75" spans="2:5">
      <c r="B75">
        <f t="shared" si="9"/>
        <v>180</v>
      </c>
      <c r="C75">
        <f t="shared" si="8"/>
        <v>1.0787882950409544E-10</v>
      </c>
      <c r="D75" s="13">
        <f t="shared" si="6"/>
        <v>3</v>
      </c>
      <c r="E75">
        <f t="shared" si="7"/>
        <v>0.10787882950409544</v>
      </c>
    </row>
    <row r="76" spans="2:5">
      <c r="B76">
        <f t="shared" si="9"/>
        <v>185</v>
      </c>
      <c r="C76">
        <f t="shared" si="8"/>
        <v>1.0801767598986409E-10</v>
      </c>
      <c r="D76" s="13">
        <f t="shared" si="6"/>
        <v>3.0833333333333335</v>
      </c>
      <c r="E76">
        <f t="shared" si="7"/>
        <v>0.10801767598986409</v>
      </c>
    </row>
    <row r="77" spans="2:5">
      <c r="B77">
        <f t="shared" si="9"/>
        <v>190</v>
      </c>
      <c r="C77">
        <f t="shared" si="8"/>
        <v>1.0815335791331551E-10</v>
      </c>
      <c r="D77" s="13">
        <f t="shared" si="6"/>
        <v>3.1666666666666665</v>
      </c>
      <c r="E77">
        <f t="shared" si="7"/>
        <v>0.10815335791331551</v>
      </c>
    </row>
    <row r="78" spans="2:5">
      <c r="B78">
        <f t="shared" si="9"/>
        <v>195</v>
      </c>
      <c r="C78">
        <f t="shared" si="8"/>
        <v>1.0828594740054355E-10</v>
      </c>
      <c r="D78" s="13">
        <f t="shared" si="6"/>
        <v>3.25</v>
      </c>
      <c r="E78">
        <f t="shared" si="7"/>
        <v>0.10828594740054355</v>
      </c>
    </row>
    <row r="79" spans="2:5">
      <c r="B79">
        <f t="shared" si="9"/>
        <v>200</v>
      </c>
      <c r="C79">
        <f t="shared" si="8"/>
        <v>1.0841551493375801E-10</v>
      </c>
      <c r="D79" s="13">
        <f t="shared" si="6"/>
        <v>3.3333333333333335</v>
      </c>
      <c r="E79">
        <f t="shared" si="7"/>
        <v>0.10841551493375801</v>
      </c>
    </row>
    <row r="80" spans="2:5">
      <c r="B80">
        <f t="shared" si="9"/>
        <v>205</v>
      </c>
      <c r="C80">
        <f t="shared" si="8"/>
        <v>1.0854212938875175E-10</v>
      </c>
      <c r="D80" s="13">
        <f t="shared" si="6"/>
        <v>3.4166666666666665</v>
      </c>
      <c r="E80">
        <f t="shared" si="7"/>
        <v>0.10854212938875175</v>
      </c>
    </row>
    <row r="81" spans="2:5">
      <c r="B81">
        <f t="shared" si="9"/>
        <v>210</v>
      </c>
      <c r="C81">
        <f t="shared" si="8"/>
        <v>1.086658580715139E-10</v>
      </c>
      <c r="D81" s="13">
        <f t="shared" si="6"/>
        <v>3.5</v>
      </c>
      <c r="E81">
        <f t="shared" si="7"/>
        <v>0.1086658580715139</v>
      </c>
    </row>
    <row r="82" spans="2:5">
      <c r="B82">
        <f t="shared" si="9"/>
        <v>215</v>
      </c>
      <c r="C82">
        <f t="shared" si="8"/>
        <v>1.0878676675400841E-10</v>
      </c>
      <c r="D82" s="13">
        <f t="shared" si="6"/>
        <v>3.5833333333333335</v>
      </c>
      <c r="E82">
        <f t="shared" si="7"/>
        <v>0.1087867667540084</v>
      </c>
    </row>
    <row r="83" spans="2:5">
      <c r="B83">
        <f t="shared" si="9"/>
        <v>220</v>
      </c>
      <c r="C83">
        <f t="shared" si="8"/>
        <v>1.0890491970913735E-10</v>
      </c>
      <c r="D83" s="13">
        <f t="shared" si="6"/>
        <v>3.6666666666666665</v>
      </c>
      <c r="E83">
        <f t="shared" si="7"/>
        <v>0.10890491970913735</v>
      </c>
    </row>
    <row r="84" spans="2:5">
      <c r="B84">
        <f t="shared" si="9"/>
        <v>225</v>
      </c>
      <c r="C84">
        <f t="shared" si="8"/>
        <v>1.0902037974490718E-10</v>
      </c>
      <c r="D84" s="13">
        <f t="shared" si="6"/>
        <v>3.75</v>
      </c>
      <c r="E84">
        <f t="shared" si="7"/>
        <v>0.10902037974490718</v>
      </c>
    </row>
    <row r="85" spans="2:5">
      <c r="B85">
        <f t="shared" si="9"/>
        <v>230</v>
      </c>
      <c r="C85">
        <f t="shared" si="8"/>
        <v>1.0913320823781645E-10</v>
      </c>
      <c r="D85" s="13">
        <f t="shared" si="6"/>
        <v>3.8333333333333335</v>
      </c>
      <c r="E85">
        <f t="shared" si="7"/>
        <v>0.10913320823781644</v>
      </c>
    </row>
    <row r="86" spans="2:5">
      <c r="B86">
        <f t="shared" si="9"/>
        <v>235</v>
      </c>
      <c r="C86">
        <f t="shared" si="8"/>
        <v>1.0924346516548232E-10</v>
      </c>
      <c r="D86" s="13">
        <f t="shared" si="6"/>
        <v>3.9166666666666665</v>
      </c>
      <c r="E86">
        <f t="shared" si="7"/>
        <v>0.10924346516548232</v>
      </c>
    </row>
    <row r="87" spans="2:5">
      <c r="B87">
        <f t="shared" si="9"/>
        <v>240</v>
      </c>
      <c r="C87">
        <f t="shared" si="8"/>
        <v>1.0935120913852373E-10</v>
      </c>
      <c r="D87" s="13">
        <f t="shared" si="6"/>
        <v>4</v>
      </c>
      <c r="E87">
        <f t="shared" si="7"/>
        <v>0.10935120913852374</v>
      </c>
    </row>
    <row r="88" spans="2:5">
      <c r="B88">
        <f t="shared" si="9"/>
        <v>245</v>
      </c>
      <c r="C88">
        <f t="shared" si="8"/>
        <v>1.0945649743171768E-10</v>
      </c>
      <c r="D88" s="13">
        <f t="shared" si="6"/>
        <v>4.083333333333333</v>
      </c>
      <c r="E88">
        <f t="shared" si="7"/>
        <v>0.10945649743171768</v>
      </c>
    </row>
    <row r="89" spans="2:5">
      <c r="B89">
        <f t="shared" si="9"/>
        <v>250</v>
      </c>
      <c r="C89">
        <f t="shared" si="8"/>
        <v>1.0955938601444547E-10</v>
      </c>
      <c r="D89" s="13">
        <f t="shared" si="6"/>
        <v>4.166666666666667</v>
      </c>
      <c r="E89">
        <f t="shared" si="7"/>
        <v>0.10955938601444547</v>
      </c>
    </row>
    <row r="90" spans="2:5">
      <c r="B90">
        <f t="shared" si="9"/>
        <v>255</v>
      </c>
      <c r="C90">
        <f t="shared" si="8"/>
        <v>1.0965992958044514E-10</v>
      </c>
      <c r="D90" s="13">
        <f t="shared" si="6"/>
        <v>4.25</v>
      </c>
      <c r="E90">
        <f t="shared" si="7"/>
        <v>0.10965992958044514</v>
      </c>
    </row>
    <row r="91" spans="2:5">
      <c r="B91">
        <f t="shared" si="9"/>
        <v>260</v>
      </c>
      <c r="C91">
        <f t="shared" si="8"/>
        <v>1.0975818157688551E-10</v>
      </c>
      <c r="D91" s="13">
        <f t="shared" si="6"/>
        <v>4.333333333333333</v>
      </c>
      <c r="E91">
        <f t="shared" si="7"/>
        <v>0.10975818157688551</v>
      </c>
    </row>
    <row r="92" spans="2:5">
      <c r="B92">
        <f t="shared" si="9"/>
        <v>265</v>
      </c>
      <c r="C92">
        <f t="shared" si="8"/>
        <v>1.0985419423277791E-10</v>
      </c>
      <c r="D92" s="13">
        <f t="shared" si="6"/>
        <v>4.416666666666667</v>
      </c>
      <c r="E92">
        <f t="shared" si="7"/>
        <v>0.10985419423277791</v>
      </c>
    </row>
    <row r="93" spans="2:5">
      <c r="B93">
        <f t="shared" si="9"/>
        <v>270</v>
      </c>
      <c r="C93">
        <f t="shared" si="8"/>
        <v>1.0994801858674007E-10</v>
      </c>
      <c r="D93" s="13">
        <f t="shared" si="6"/>
        <v>4.5</v>
      </c>
      <c r="E93">
        <f t="shared" si="7"/>
        <v>0.10994801858674007</v>
      </c>
    </row>
    <row r="94" spans="2:5">
      <c r="B94">
        <f t="shared" si="9"/>
        <v>275</v>
      </c>
      <c r="C94">
        <f t="shared" si="8"/>
        <v>1.1003970451412744E-10</v>
      </c>
      <c r="D94" s="13">
        <f t="shared" si="6"/>
        <v>4.583333333333333</v>
      </c>
      <c r="E94">
        <f t="shared" si="7"/>
        <v>0.11003970451412744</v>
      </c>
    </row>
    <row r="95" spans="2:5">
      <c r="B95">
        <f t="shared" si="9"/>
        <v>280</v>
      </c>
      <c r="C95">
        <f t="shared" si="8"/>
        <v>1.1012930075354595E-10</v>
      </c>
      <c r="D95" s="13">
        <f t="shared" si="6"/>
        <v>4.666666666666667</v>
      </c>
      <c r="E95">
        <f t="shared" si="7"/>
        <v>0.11012930075354595</v>
      </c>
    </row>
    <row r="96" spans="2:5">
      <c r="B96">
        <f t="shared" si="9"/>
        <v>285</v>
      </c>
      <c r="C96">
        <f t="shared" si="8"/>
        <v>1.1021685493276064E-10</v>
      </c>
      <c r="D96" s="13">
        <f t="shared" si="6"/>
        <v>4.75</v>
      </c>
      <c r="E96">
        <f t="shared" si="7"/>
        <v>0.11021685493276064</v>
      </c>
    </row>
    <row r="97" spans="2:5">
      <c r="B97">
        <f t="shared" si="9"/>
        <v>290</v>
      </c>
      <c r="C97">
        <f t="shared" si="8"/>
        <v>1.1030241359401373E-10</v>
      </c>
      <c r="D97" s="13">
        <f t="shared" si="6"/>
        <v>4.833333333333333</v>
      </c>
      <c r="E97">
        <f t="shared" si="7"/>
        <v>0.11030241359401373</v>
      </c>
    </row>
    <row r="98" spans="2:5">
      <c r="B98">
        <f t="shared" si="9"/>
        <v>295</v>
      </c>
      <c r="C98">
        <f t="shared" si="8"/>
        <v>1.103860222187656E-10</v>
      </c>
      <c r="D98" s="13">
        <f t="shared" si="6"/>
        <v>4.916666666666667</v>
      </c>
      <c r="E98">
        <f t="shared" si="7"/>
        <v>0.1103860222187656</v>
      </c>
    </row>
    <row r="99" spans="2:5">
      <c r="B99">
        <f t="shared" si="9"/>
        <v>300</v>
      </c>
      <c r="C99">
        <f t="shared" si="8"/>
        <v>1.1046772525187202E-10</v>
      </c>
      <c r="D99" s="13">
        <f t="shared" si="6"/>
        <v>5</v>
      </c>
      <c r="E99">
        <f t="shared" si="7"/>
        <v>0.11046772525187201</v>
      </c>
    </row>
    <row r="100" spans="2:5">
      <c r="B100">
        <f t="shared" si="9"/>
        <v>305</v>
      </c>
      <c r="C100">
        <f t="shared" si="8"/>
        <v>1.1054756612521011E-10</v>
      </c>
      <c r="D100" s="13">
        <f t="shared" si="6"/>
        <v>5.083333333333333</v>
      </c>
      <c r="E100">
        <f t="shared" si="7"/>
        <v>0.11054756612521011</v>
      </c>
    </row>
    <row r="101" spans="2:5">
      <c r="B101">
        <f t="shared" si="9"/>
        <v>310</v>
      </c>
      <c r="C101">
        <f t="shared" si="8"/>
        <v>1.1062558728076608E-10</v>
      </c>
      <c r="D101" s="13">
        <f t="shared" si="6"/>
        <v>5.166666666666667</v>
      </c>
      <c r="E101">
        <f t="shared" si="7"/>
        <v>0.11062558728076607</v>
      </c>
    </row>
    <row r="102" spans="2:5">
      <c r="B102">
        <f t="shared" si="9"/>
        <v>315</v>
      </c>
      <c r="C102">
        <f t="shared" si="8"/>
        <v>1.1070183019319654E-10</v>
      </c>
      <c r="D102" s="13">
        <f t="shared" si="6"/>
        <v>5.25</v>
      </c>
      <c r="E102">
        <f t="shared" si="7"/>
        <v>0.11070183019319653</v>
      </c>
    </row>
    <row r="103" spans="2:5">
      <c r="B103">
        <f t="shared" si="9"/>
        <v>320</v>
      </c>
      <c r="C103">
        <f t="shared" si="8"/>
        <v>1.1077633539187576E-10</v>
      </c>
      <c r="D103" s="13">
        <f t="shared" si="6"/>
        <v>5.333333333333333</v>
      </c>
      <c r="E103">
        <f t="shared" si="7"/>
        <v>0.11077633539187576</v>
      </c>
    </row>
    <row r="104" spans="2:5">
      <c r="B104">
        <f t="shared" si="9"/>
        <v>325</v>
      </c>
      <c r="C104">
        <f t="shared" si="8"/>
        <v>1.1084914248244032E-10</v>
      </c>
      <c r="D104" s="13">
        <f t="shared" ref="D104:D167" si="10">B104/60</f>
        <v>5.416666666666667</v>
      </c>
      <c r="E104">
        <f t="shared" ref="E104:E167" si="11">C104*10^9</f>
        <v>0.11084914248244032</v>
      </c>
    </row>
    <row r="105" spans="2:5">
      <c r="B105">
        <f t="shared" si="9"/>
        <v>330</v>
      </c>
      <c r="C105">
        <f t="shared" ref="C105:C159" si="12">$B$36*EXP(-$B$32*B105)+(1/$B$32)*($B$33+$B$34*(B105-1/$B$32))</f>
        <v>1.1092029016784274E-10</v>
      </c>
      <c r="D105" s="13">
        <f t="shared" si="10"/>
        <v>5.5</v>
      </c>
      <c r="E105">
        <f t="shared" si="11"/>
        <v>0.11092029016784274</v>
      </c>
    </row>
    <row r="106" spans="2:5">
      <c r="B106">
        <f t="shared" si="9"/>
        <v>335</v>
      </c>
      <c r="C106">
        <f t="shared" si="12"/>
        <v>1.1098981626892538E-10</v>
      </c>
      <c r="D106" s="13">
        <f t="shared" si="10"/>
        <v>5.583333333333333</v>
      </c>
      <c r="E106">
        <f t="shared" si="11"/>
        <v>0.11098981626892539</v>
      </c>
    </row>
    <row r="107" spans="2:5">
      <c r="B107">
        <f t="shared" ref="B107:B170" si="13">B106+$J$31/372</f>
        <v>340</v>
      </c>
      <c r="C107">
        <f t="shared" si="12"/>
        <v>1.110577577445252E-10</v>
      </c>
      <c r="D107" s="13">
        <f t="shared" si="10"/>
        <v>5.666666666666667</v>
      </c>
      <c r="E107">
        <f t="shared" si="11"/>
        <v>0.1110577577445252</v>
      </c>
    </row>
    <row r="108" spans="2:5">
      <c r="B108">
        <f t="shared" si="13"/>
        <v>345</v>
      </c>
      <c r="C108">
        <f t="shared" si="12"/>
        <v>1.111241507111205E-10</v>
      </c>
      <c r="D108" s="13">
        <f t="shared" si="10"/>
        <v>5.75</v>
      </c>
      <c r="E108">
        <f t="shared" si="11"/>
        <v>0.1111241507111205</v>
      </c>
    </row>
    <row r="109" spans="2:5">
      <c r="B109">
        <f t="shared" si="13"/>
        <v>350</v>
      </c>
      <c r="C109">
        <f t="shared" si="12"/>
        <v>1.1118903046202976E-10</v>
      </c>
      <c r="D109" s="13">
        <f t="shared" si="10"/>
        <v>5.833333333333333</v>
      </c>
      <c r="E109">
        <f t="shared" si="11"/>
        <v>0.11118903046202976</v>
      </c>
    </row>
    <row r="110" spans="2:5">
      <c r="B110">
        <f t="shared" si="13"/>
        <v>355</v>
      </c>
      <c r="C110">
        <f t="shared" si="12"/>
        <v>1.1125243148617297E-10</v>
      </c>
      <c r="D110" s="13">
        <f t="shared" si="10"/>
        <v>5.916666666666667</v>
      </c>
      <c r="E110">
        <f t="shared" si="11"/>
        <v>0.11125243148617296</v>
      </c>
    </row>
    <row r="111" spans="2:5">
      <c r="B111">
        <f t="shared" si="13"/>
        <v>360</v>
      </c>
      <c r="C111">
        <f t="shared" si="12"/>
        <v>1.1131438748640532E-10</v>
      </c>
      <c r="D111" s="13">
        <f t="shared" si="10"/>
        <v>6</v>
      </c>
      <c r="E111">
        <f t="shared" si="11"/>
        <v>0.11131438748640532</v>
      </c>
    </row>
    <row r="112" spans="2:5">
      <c r="B112">
        <f t="shared" si="13"/>
        <v>365</v>
      </c>
      <c r="C112">
        <f t="shared" si="12"/>
        <v>1.1137493139743298E-10</v>
      </c>
      <c r="D112" s="13">
        <f t="shared" si="10"/>
        <v>6.083333333333333</v>
      </c>
      <c r="E112">
        <f t="shared" si="11"/>
        <v>0.11137493139743299</v>
      </c>
    </row>
    <row r="113" spans="2:5">
      <c r="B113">
        <f t="shared" si="13"/>
        <v>370</v>
      </c>
      <c r="C113">
        <f t="shared" si="12"/>
        <v>1.1143409540332072E-10</v>
      </c>
      <c r="D113" s="13">
        <f t="shared" si="10"/>
        <v>6.166666666666667</v>
      </c>
      <c r="E113">
        <f t="shared" si="11"/>
        <v>0.11143409540332072</v>
      </c>
    </row>
    <row r="114" spans="2:5">
      <c r="B114">
        <f t="shared" si="13"/>
        <v>375</v>
      </c>
      <c r="C114">
        <f t="shared" si="12"/>
        <v>1.1149191095460024E-10</v>
      </c>
      <c r="D114" s="13">
        <f t="shared" si="10"/>
        <v>6.25</v>
      </c>
      <c r="E114">
        <f t="shared" si="11"/>
        <v>0.11149191095460023</v>
      </c>
    </row>
    <row r="115" spans="2:5">
      <c r="B115">
        <f t="shared" si="13"/>
        <v>380</v>
      </c>
      <c r="C115">
        <f t="shared" si="12"/>
        <v>1.1154840878498885E-10</v>
      </c>
      <c r="D115" s="13">
        <f t="shared" si="10"/>
        <v>6.333333333333333</v>
      </c>
      <c r="E115">
        <f t="shared" si="11"/>
        <v>0.11154840878498885</v>
      </c>
    </row>
    <row r="116" spans="2:5">
      <c r="B116">
        <f t="shared" si="13"/>
        <v>385</v>
      </c>
      <c r="C116">
        <f t="shared" si="12"/>
        <v>1.1160361892772686E-10</v>
      </c>
      <c r="D116" s="13">
        <f t="shared" si="10"/>
        <v>6.416666666666667</v>
      </c>
      <c r="E116">
        <f t="shared" si="11"/>
        <v>0.11160361892772686</v>
      </c>
    </row>
    <row r="117" spans="2:5">
      <c r="B117">
        <f t="shared" si="13"/>
        <v>390</v>
      </c>
      <c r="C117">
        <f t="shared" si="12"/>
        <v>1.1165757073154279E-10</v>
      </c>
      <c r="D117" s="13">
        <f t="shared" si="10"/>
        <v>6.5</v>
      </c>
      <c r="E117">
        <f t="shared" si="11"/>
        <v>0.1116575707315428</v>
      </c>
    </row>
    <row r="118" spans="2:5">
      <c r="B118">
        <f t="shared" si="13"/>
        <v>395</v>
      </c>
      <c r="C118">
        <f t="shared" si="12"/>
        <v>1.117102928762546E-10</v>
      </c>
      <c r="D118" s="13">
        <f t="shared" si="10"/>
        <v>6.583333333333333</v>
      </c>
      <c r="E118">
        <f t="shared" si="11"/>
        <v>0.1117102928762546</v>
      </c>
    </row>
    <row r="119" spans="2:5">
      <c r="B119">
        <f t="shared" si="13"/>
        <v>400</v>
      </c>
      <c r="C119">
        <f t="shared" si="12"/>
        <v>1.1176181338801535E-10</v>
      </c>
      <c r="D119" s="13">
        <f t="shared" si="10"/>
        <v>6.666666666666667</v>
      </c>
      <c r="E119">
        <f t="shared" si="11"/>
        <v>0.11176181338801534</v>
      </c>
    </row>
    <row r="120" spans="2:5">
      <c r="B120">
        <f t="shared" si="13"/>
        <v>405</v>
      </c>
      <c r="C120">
        <f t="shared" si="12"/>
        <v>1.1181215965421145E-10</v>
      </c>
      <c r="D120" s="13">
        <f t="shared" si="10"/>
        <v>6.75</v>
      </c>
      <c r="E120">
        <f t="shared" si="11"/>
        <v>0.11181215965421144</v>
      </c>
    </row>
    <row r="121" spans="2:5">
      <c r="B121">
        <f t="shared" si="13"/>
        <v>410</v>
      </c>
      <c r="C121">
        <f t="shared" si="12"/>
        <v>1.1186135843802126E-10</v>
      </c>
      <c r="D121" s="13">
        <f t="shared" si="10"/>
        <v>6.833333333333333</v>
      </c>
      <c r="E121">
        <f t="shared" si="11"/>
        <v>0.11186135843802127</v>
      </c>
    </row>
    <row r="122" spans="2:5">
      <c r="B122">
        <f t="shared" si="13"/>
        <v>415</v>
      </c>
      <c r="C122">
        <f t="shared" si="12"/>
        <v>1.1190943589264198E-10</v>
      </c>
      <c r="D122" s="13">
        <f t="shared" si="10"/>
        <v>6.916666666666667</v>
      </c>
      <c r="E122">
        <f t="shared" si="11"/>
        <v>0.11190943589264198</v>
      </c>
    </row>
    <row r="123" spans="2:5">
      <c r="B123">
        <f t="shared" si="13"/>
        <v>420</v>
      </c>
      <c r="C123">
        <f t="shared" si="12"/>
        <v>1.1195641757519214E-10</v>
      </c>
      <c r="D123" s="13">
        <f t="shared" si="10"/>
        <v>7</v>
      </c>
      <c r="E123">
        <f t="shared" si="11"/>
        <v>0.11195641757519213</v>
      </c>
    </row>
    <row r="124" spans="2:5">
      <c r="B124">
        <f t="shared" si="13"/>
        <v>425</v>
      </c>
      <c r="C124">
        <f t="shared" si="12"/>
        <v>1.1200232846029736E-10</v>
      </c>
      <c r="D124" s="13">
        <f t="shared" si="10"/>
        <v>7.083333333333333</v>
      </c>
      <c r="E124">
        <f t="shared" si="11"/>
        <v>0.11200232846029735</v>
      </c>
    </row>
    <row r="125" spans="2:5">
      <c r="B125">
        <f t="shared" si="13"/>
        <v>430</v>
      </c>
      <c r="C125">
        <f t="shared" si="12"/>
        <v>1.1204719295336646E-10</v>
      </c>
      <c r="D125" s="13">
        <f t="shared" si="10"/>
        <v>7.166666666666667</v>
      </c>
      <c r="E125">
        <f t="shared" si="11"/>
        <v>0.11204719295336646</v>
      </c>
    </row>
    <row r="126" spans="2:5">
      <c r="B126">
        <f t="shared" si="13"/>
        <v>435</v>
      </c>
      <c r="C126">
        <f t="shared" si="12"/>
        <v>1.1209103490356482E-10</v>
      </c>
      <c r="D126" s="13">
        <f t="shared" si="10"/>
        <v>7.25</v>
      </c>
      <c r="E126">
        <f t="shared" si="11"/>
        <v>0.11209103490356483</v>
      </c>
    </row>
    <row r="127" spans="2:5">
      <c r="B127">
        <f t="shared" si="13"/>
        <v>440</v>
      </c>
      <c r="C127">
        <f t="shared" si="12"/>
        <v>1.1213387761649232E-10</v>
      </c>
      <c r="D127" s="13">
        <f t="shared" si="10"/>
        <v>7.333333333333333</v>
      </c>
      <c r="E127">
        <f t="shared" si="11"/>
        <v>0.11213387761649232</v>
      </c>
    </row>
    <row r="128" spans="2:5">
      <c r="B128">
        <f t="shared" si="13"/>
        <v>445</v>
      </c>
      <c r="C128">
        <f t="shared" si="12"/>
        <v>1.1217574386657204E-10</v>
      </c>
      <c r="D128" s="13">
        <f t="shared" si="10"/>
        <v>7.416666666666667</v>
      </c>
      <c r="E128">
        <f t="shared" si="11"/>
        <v>0.11217574386657204</v>
      </c>
    </row>
    <row r="129" spans="2:5">
      <c r="B129">
        <f t="shared" si="13"/>
        <v>450</v>
      </c>
      <c r="C129">
        <f t="shared" si="12"/>
        <v>1.1221665590915681E-10</v>
      </c>
      <c r="D129" s="13">
        <f t="shared" si="10"/>
        <v>7.5</v>
      </c>
      <c r="E129">
        <f t="shared" si="11"/>
        <v>0.11221665590915682</v>
      </c>
    </row>
    <row r="130" spans="2:5">
      <c r="B130">
        <f t="shared" si="13"/>
        <v>455</v>
      </c>
      <c r="C130">
        <f t="shared" si="12"/>
        <v>1.1225663549235981E-10</v>
      </c>
      <c r="D130" s="13">
        <f t="shared" si="10"/>
        <v>7.583333333333333</v>
      </c>
      <c r="E130">
        <f t="shared" si="11"/>
        <v>0.1122566354923598</v>
      </c>
    </row>
    <row r="131" spans="2:5">
      <c r="B131">
        <f t="shared" si="13"/>
        <v>460</v>
      </c>
      <c r="C131">
        <f t="shared" si="12"/>
        <v>1.1229570386861534E-10</v>
      </c>
      <c r="D131" s="13">
        <f t="shared" si="10"/>
        <v>7.666666666666667</v>
      </c>
      <c r="E131">
        <f t="shared" si="11"/>
        <v>0.11229570386861534</v>
      </c>
    </row>
    <row r="132" spans="2:5">
      <c r="B132">
        <f t="shared" si="13"/>
        <v>465</v>
      </c>
      <c r="C132">
        <f t="shared" si="12"/>
        <v>1.1233388180597638E-10</v>
      </c>
      <c r="D132" s="13">
        <f t="shared" si="10"/>
        <v>7.75</v>
      </c>
      <c r="E132">
        <f t="shared" si="11"/>
        <v>0.11233388180597638</v>
      </c>
    </row>
    <row r="133" spans="2:5">
      <c r="B133">
        <f t="shared" si="13"/>
        <v>470</v>
      </c>
      <c r="C133">
        <f t="shared" si="12"/>
        <v>1.1237118959915441E-10</v>
      </c>
      <c r="D133" s="13">
        <f t="shared" si="10"/>
        <v>7.833333333333333</v>
      </c>
      <c r="E133">
        <f t="shared" si="11"/>
        <v>0.11237118959915442</v>
      </c>
    </row>
    <row r="134" spans="2:5">
      <c r="B134">
        <f t="shared" si="13"/>
        <v>475</v>
      </c>
      <c r="C134">
        <f t="shared" si="12"/>
        <v>1.1240764708030779E-10</v>
      </c>
      <c r="D134" s="13">
        <f t="shared" si="10"/>
        <v>7.916666666666667</v>
      </c>
      <c r="E134">
        <f t="shared" si="11"/>
        <v>0.11240764708030779</v>
      </c>
    </row>
    <row r="135" spans="2:5">
      <c r="B135">
        <f t="shared" si="13"/>
        <v>480</v>
      </c>
      <c r="C135">
        <f t="shared" si="12"/>
        <v>1.1244327362958414E-10</v>
      </c>
      <c r="D135" s="13">
        <f t="shared" si="10"/>
        <v>8</v>
      </c>
      <c r="E135">
        <f t="shared" si="11"/>
        <v>0.11244327362958415</v>
      </c>
    </row>
    <row r="136" spans="2:5">
      <c r="B136">
        <f t="shared" si="13"/>
        <v>485</v>
      </c>
      <c r="C136">
        <f t="shared" si="12"/>
        <v>1.1247808818542252E-10</v>
      </c>
      <c r="D136" s="13">
        <f t="shared" si="10"/>
        <v>8.0833333333333339</v>
      </c>
      <c r="E136">
        <f t="shared" si="11"/>
        <v>0.11247808818542251</v>
      </c>
    </row>
    <row r="137" spans="2:5">
      <c r="B137">
        <f t="shared" si="13"/>
        <v>490</v>
      </c>
      <c r="C137">
        <f t="shared" si="12"/>
        <v>1.1251210925462067E-10</v>
      </c>
      <c r="D137" s="13">
        <f t="shared" si="10"/>
        <v>8.1666666666666661</v>
      </c>
      <c r="E137">
        <f t="shared" si="11"/>
        <v>0.11251210925462067</v>
      </c>
    </row>
    <row r="138" spans="2:5">
      <c r="B138">
        <f t="shared" si="13"/>
        <v>495</v>
      </c>
      <c r="C138">
        <f t="shared" si="12"/>
        <v>1.1254535492217305E-10</v>
      </c>
      <c r="D138" s="13">
        <f t="shared" si="10"/>
        <v>8.25</v>
      </c>
      <c r="E138">
        <f t="shared" si="11"/>
        <v>0.11254535492217305</v>
      </c>
    </row>
    <row r="139" spans="2:5">
      <c r="B139">
        <f t="shared" si="13"/>
        <v>500</v>
      </c>
      <c r="C139">
        <f t="shared" si="12"/>
        <v>1.1257784286088437E-10</v>
      </c>
      <c r="D139" s="13">
        <f t="shared" si="10"/>
        <v>8.3333333333333339</v>
      </c>
      <c r="E139">
        <f t="shared" si="11"/>
        <v>0.11257784286088436</v>
      </c>
    </row>
    <row r="140" spans="2:5">
      <c r="B140">
        <f t="shared" si="13"/>
        <v>505</v>
      </c>
      <c r="C140">
        <f t="shared" si="12"/>
        <v>1.1260959034076418E-10</v>
      </c>
      <c r="D140" s="13">
        <f t="shared" si="10"/>
        <v>8.4166666666666661</v>
      </c>
      <c r="E140">
        <f t="shared" si="11"/>
        <v>0.11260959034076418</v>
      </c>
    </row>
    <row r="141" spans="2:5">
      <c r="B141">
        <f t="shared" si="13"/>
        <v>510</v>
      </c>
      <c r="C141">
        <f t="shared" si="12"/>
        <v>1.1264061423820735E-10</v>
      </c>
      <c r="D141" s="13">
        <f t="shared" si="10"/>
        <v>8.5</v>
      </c>
      <c r="E141">
        <f t="shared" si="11"/>
        <v>0.11264061423820736</v>
      </c>
    </row>
    <row r="142" spans="2:5">
      <c r="B142">
        <f t="shared" si="13"/>
        <v>515</v>
      </c>
      <c r="C142">
        <f t="shared" si="12"/>
        <v>1.1267093104496515E-10</v>
      </c>
      <c r="D142" s="13">
        <f t="shared" si="10"/>
        <v>8.5833333333333339</v>
      </c>
      <c r="E142">
        <f t="shared" si="11"/>
        <v>0.11267093104496514</v>
      </c>
    </row>
    <row r="143" spans="2:5">
      <c r="B143">
        <f t="shared" si="13"/>
        <v>520</v>
      </c>
      <c r="C143">
        <f t="shared" si="12"/>
        <v>1.1270055687691209E-10</v>
      </c>
      <c r="D143" s="13">
        <f t="shared" si="10"/>
        <v>8.6666666666666661</v>
      </c>
      <c r="E143">
        <f t="shared" si="11"/>
        <v>0.11270055687691209</v>
      </c>
    </row>
    <row r="144" spans="2:5">
      <c r="B144">
        <f t="shared" si="13"/>
        <v>525</v>
      </c>
      <c r="C144">
        <f t="shared" si="12"/>
        <v>1.1272950748261273E-10</v>
      </c>
      <c r="D144" s="13">
        <f t="shared" si="10"/>
        <v>8.75</v>
      </c>
      <c r="E144">
        <f t="shared" si="11"/>
        <v>0.11272950748261272</v>
      </c>
    </row>
    <row r="145" spans="2:5">
      <c r="B145">
        <f t="shared" si="13"/>
        <v>530</v>
      </c>
      <c r="C145">
        <f t="shared" si="12"/>
        <v>1.1275779825169343E-10</v>
      </c>
      <c r="D145" s="13">
        <f t="shared" si="10"/>
        <v>8.8333333333333339</v>
      </c>
      <c r="E145">
        <f t="shared" si="11"/>
        <v>0.11275779825169344</v>
      </c>
    </row>
    <row r="146" spans="2:5">
      <c r="B146">
        <f t="shared" si="13"/>
        <v>535</v>
      </c>
      <c r="C146">
        <f t="shared" si="12"/>
        <v>1.1278544422302313E-10</v>
      </c>
      <c r="D146" s="13">
        <f t="shared" si="10"/>
        <v>8.9166666666666661</v>
      </c>
      <c r="E146">
        <f t="shared" si="11"/>
        <v>0.11278544422302313</v>
      </c>
    </row>
    <row r="147" spans="2:5">
      <c r="B147">
        <f t="shared" si="13"/>
        <v>540</v>
      </c>
      <c r="C147">
        <f t="shared" si="12"/>
        <v>1.1281246009270779E-10</v>
      </c>
      <c r="D147" s="13">
        <f t="shared" si="10"/>
        <v>9</v>
      </c>
      <c r="E147">
        <f t="shared" si="11"/>
        <v>0.11281246009270779</v>
      </c>
    </row>
    <row r="148" spans="2:5">
      <c r="B148">
        <f t="shared" si="13"/>
        <v>545</v>
      </c>
      <c r="C148">
        <f t="shared" si="12"/>
        <v>1.1283886022190252E-10</v>
      </c>
      <c r="D148" s="13">
        <f t="shared" si="10"/>
        <v>9.0833333333333339</v>
      </c>
      <c r="E148">
        <f t="shared" si="11"/>
        <v>0.11283886022190252</v>
      </c>
    </row>
    <row r="149" spans="2:5">
      <c r="B149">
        <f t="shared" si="13"/>
        <v>550</v>
      </c>
      <c r="C149">
        <f t="shared" si="12"/>
        <v>1.1286465864444579E-10</v>
      </c>
      <c r="D149" s="13">
        <f t="shared" si="10"/>
        <v>9.1666666666666661</v>
      </c>
      <c r="E149">
        <f t="shared" si="11"/>
        <v>0.11286465864444579</v>
      </c>
    </row>
    <row r="150" spans="2:5">
      <c r="B150">
        <f t="shared" si="13"/>
        <v>555</v>
      </c>
      <c r="C150">
        <f t="shared" si="12"/>
        <v>1.1288986907431951E-10</v>
      </c>
      <c r="D150" s="13">
        <f t="shared" si="10"/>
        <v>9.25</v>
      </c>
      <c r="E150">
        <f t="shared" si="11"/>
        <v>0.11288986907431951</v>
      </c>
    </row>
    <row r="151" spans="2:5">
      <c r="B151">
        <f t="shared" si="13"/>
        <v>560</v>
      </c>
      <c r="C151">
        <f t="shared" si="12"/>
        <v>1.1291450491293917E-10</v>
      </c>
      <c r="D151" s="13">
        <f t="shared" si="10"/>
        <v>9.3333333333333339</v>
      </c>
      <c r="E151">
        <f t="shared" si="11"/>
        <v>0.11291450491293917</v>
      </c>
    </row>
    <row r="152" spans="2:5">
      <c r="B152">
        <f t="shared" si="13"/>
        <v>565</v>
      </c>
      <c r="C152">
        <f t="shared" si="12"/>
        <v>1.129385792562778E-10</v>
      </c>
      <c r="D152" s="13">
        <f t="shared" si="10"/>
        <v>9.4166666666666661</v>
      </c>
      <c r="E152">
        <f t="shared" si="11"/>
        <v>0.1129385792562778</v>
      </c>
    </row>
    <row r="153" spans="2:5">
      <c r="B153">
        <f t="shared" si="13"/>
        <v>570</v>
      </c>
      <c r="C153">
        <f t="shared" si="12"/>
        <v>1.1296210490182749E-10</v>
      </c>
      <c r="D153" s="13">
        <f t="shared" si="10"/>
        <v>9.5</v>
      </c>
      <c r="E153">
        <f t="shared" si="11"/>
        <v>0.11296210490182748</v>
      </c>
    </row>
    <row r="154" spans="2:5">
      <c r="B154">
        <f t="shared" si="13"/>
        <v>575</v>
      </c>
      <c r="C154">
        <f t="shared" si="12"/>
        <v>1.1298509435540242E-10</v>
      </c>
      <c r="D154" s="13">
        <f t="shared" si="10"/>
        <v>9.5833333333333339</v>
      </c>
      <c r="E154">
        <f t="shared" si="11"/>
        <v>0.11298509435540241</v>
      </c>
    </row>
    <row r="155" spans="2:5">
      <c r="B155">
        <f t="shared" si="13"/>
        <v>580</v>
      </c>
      <c r="C155">
        <f t="shared" si="12"/>
        <v>1.1300755983778662E-10</v>
      </c>
      <c r="D155" s="13">
        <f t="shared" si="10"/>
        <v>9.6666666666666661</v>
      </c>
      <c r="E155">
        <f t="shared" si="11"/>
        <v>0.11300755983778661</v>
      </c>
    </row>
    <row r="156" spans="2:5">
      <c r="B156">
        <f t="shared" si="13"/>
        <v>585</v>
      </c>
      <c r="C156">
        <f t="shared" si="12"/>
        <v>1.1302951329123037E-10</v>
      </c>
      <c r="D156" s="13">
        <f t="shared" si="10"/>
        <v>9.75</v>
      </c>
      <c r="E156">
        <f t="shared" si="11"/>
        <v>0.11302951329123037</v>
      </c>
    </row>
    <row r="157" spans="2:5">
      <c r="B157">
        <f t="shared" si="13"/>
        <v>590</v>
      </c>
      <c r="C157">
        <f t="shared" si="12"/>
        <v>1.1305096638579854E-10</v>
      </c>
      <c r="D157" s="13">
        <f t="shared" si="10"/>
        <v>9.8333333333333339</v>
      </c>
      <c r="E157">
        <f t="shared" si="11"/>
        <v>0.11305096638579853</v>
      </c>
    </row>
    <row r="158" spans="2:5">
      <c r="B158">
        <f t="shared" si="13"/>
        <v>595</v>
      </c>
      <c r="C158">
        <f t="shared" si="12"/>
        <v>1.1307193052557405E-10</v>
      </c>
      <c r="D158" s="13">
        <f t="shared" si="10"/>
        <v>9.9166666666666661</v>
      </c>
      <c r="E158">
        <f t="shared" si="11"/>
        <v>0.11307193052557404</v>
      </c>
    </row>
    <row r="159" spans="2:5">
      <c r="B159" s="16">
        <f t="shared" si="13"/>
        <v>600</v>
      </c>
      <c r="C159">
        <f t="shared" si="12"/>
        <v>1.1309241685472023E-10</v>
      </c>
      <c r="D159" s="13">
        <f t="shared" si="10"/>
        <v>10</v>
      </c>
      <c r="E159">
        <f t="shared" si="11"/>
        <v>0.11309241685472023</v>
      </c>
    </row>
    <row r="160" spans="2:5">
      <c r="B160">
        <f t="shared" si="13"/>
        <v>605</v>
      </c>
      <c r="C160">
        <f>$D$36*EXP(-$D$32*(B160-600))+(1/$D$32)*($D$33+$D$34*((B160-600)-1/$D$32))</f>
        <v>1.1309462130960612E-10</v>
      </c>
      <c r="D160" s="13">
        <f t="shared" si="10"/>
        <v>10.083333333333334</v>
      </c>
      <c r="E160">
        <f t="shared" si="11"/>
        <v>0.11309462130960612</v>
      </c>
    </row>
    <row r="161" spans="2:5">
      <c r="B161">
        <f t="shared" si="13"/>
        <v>610</v>
      </c>
      <c r="C161">
        <f>$D$36*EXP(-$D$32*(B161-600))+(1/$D$32)*($D$33+$D$34*((B161-600)-1/$D$32))</f>
        <v>1.130612819993194E-10</v>
      </c>
      <c r="D161" s="13">
        <f t="shared" si="10"/>
        <v>10.166666666666666</v>
      </c>
      <c r="E161">
        <f t="shared" si="11"/>
        <v>0.11306128199931939</v>
      </c>
    </row>
    <row r="162" spans="2:5">
      <c r="B162">
        <f t="shared" si="13"/>
        <v>615</v>
      </c>
      <c r="C162">
        <f t="shared" ref="C162:C182" si="14">$D$36*EXP(-$D$32*(B162-600))+(1/$D$32)*($D$33+$D$34*((B162-600)-1/$D$32))</f>
        <v>1.1299320903049878E-10</v>
      </c>
      <c r="D162" s="13">
        <f t="shared" si="10"/>
        <v>10.25</v>
      </c>
      <c r="E162">
        <f t="shared" si="11"/>
        <v>0.11299320903049878</v>
      </c>
    </row>
    <row r="163" spans="2:5">
      <c r="B163">
        <f t="shared" si="13"/>
        <v>620</v>
      </c>
      <c r="C163">
        <f t="shared" si="14"/>
        <v>1.1289119404598865E-10</v>
      </c>
      <c r="D163" s="13">
        <f t="shared" si="10"/>
        <v>10.333333333333334</v>
      </c>
      <c r="E163">
        <f t="shared" si="11"/>
        <v>0.11289119404598864</v>
      </c>
    </row>
    <row r="164" spans="2:5">
      <c r="B164">
        <f t="shared" si="13"/>
        <v>625</v>
      </c>
      <c r="C164">
        <f t="shared" si="14"/>
        <v>1.1275601064566251E-10</v>
      </c>
      <c r="D164" s="13">
        <f t="shared" si="10"/>
        <v>10.416666666666666</v>
      </c>
      <c r="E164">
        <f t="shared" si="11"/>
        <v>0.11275601064566251</v>
      </c>
    </row>
    <row r="165" spans="2:5">
      <c r="B165">
        <f t="shared" si="13"/>
        <v>630</v>
      </c>
      <c r="C165">
        <f t="shared" si="14"/>
        <v>1.1258841479765477E-10</v>
      </c>
      <c r="D165" s="13">
        <f t="shared" si="10"/>
        <v>10.5</v>
      </c>
      <c r="E165">
        <f t="shared" si="11"/>
        <v>0.11258841479765477</v>
      </c>
    </row>
    <row r="166" spans="2:5">
      <c r="B166">
        <f t="shared" si="13"/>
        <v>635</v>
      </c>
      <c r="C166">
        <f t="shared" si="14"/>
        <v>1.1238914524021986E-10</v>
      </c>
      <c r="D166" s="13">
        <f t="shared" si="10"/>
        <v>10.583333333333334</v>
      </c>
      <c r="E166">
        <f t="shared" si="11"/>
        <v>0.11238914524021985</v>
      </c>
    </row>
    <row r="167" spans="2:5">
      <c r="B167">
        <f t="shared" si="13"/>
        <v>640</v>
      </c>
      <c r="C167">
        <f t="shared" si="14"/>
        <v>1.1215892387443259E-10</v>
      </c>
      <c r="D167" s="13">
        <f t="shared" si="10"/>
        <v>10.666666666666666</v>
      </c>
      <c r="E167">
        <f t="shared" si="11"/>
        <v>0.11215892387443259</v>
      </c>
    </row>
    <row r="168" spans="2:5">
      <c r="B168">
        <f t="shared" si="13"/>
        <v>645</v>
      </c>
      <c r="C168">
        <f t="shared" si="14"/>
        <v>1.1189845614793764E-10</v>
      </c>
      <c r="D168" s="13">
        <f t="shared" ref="D168:D231" si="15">B168/60</f>
        <v>10.75</v>
      </c>
      <c r="E168">
        <f t="shared" ref="E168:E231" si="16">C168*10^9</f>
        <v>0.11189845614793764</v>
      </c>
    </row>
    <row r="169" spans="2:5">
      <c r="B169">
        <f t="shared" si="13"/>
        <v>650</v>
      </c>
      <c r="C169">
        <f t="shared" si="14"/>
        <v>1.116084314299531E-10</v>
      </c>
      <c r="D169" s="13">
        <f t="shared" si="15"/>
        <v>10.833333333333334</v>
      </c>
      <c r="E169">
        <f t="shared" si="16"/>
        <v>0.11160843142995309</v>
      </c>
    </row>
    <row r="170" spans="2:5">
      <c r="B170">
        <f t="shared" si="13"/>
        <v>655</v>
      </c>
      <c r="C170">
        <f t="shared" si="14"/>
        <v>1.1128952337772686E-10</v>
      </c>
      <c r="D170" s="13">
        <f t="shared" si="15"/>
        <v>10.916666666666666</v>
      </c>
      <c r="E170">
        <f t="shared" si="16"/>
        <v>0.11128952337772685</v>
      </c>
    </row>
    <row r="171" spans="2:5">
      <c r="B171">
        <f t="shared" ref="B171:B234" si="17">B170+$J$31/372</f>
        <v>660</v>
      </c>
      <c r="C171">
        <f t="shared" si="14"/>
        <v>1.1094239029464068E-10</v>
      </c>
      <c r="D171" s="13">
        <f t="shared" si="15"/>
        <v>11</v>
      </c>
      <c r="E171">
        <f t="shared" si="16"/>
        <v>0.11094239029464067</v>
      </c>
    </row>
    <row r="172" spans="2:5">
      <c r="B172">
        <f t="shared" si="17"/>
        <v>665</v>
      </c>
      <c r="C172">
        <f t="shared" si="14"/>
        <v>1.1056767548015278E-10</v>
      </c>
      <c r="D172" s="13">
        <f t="shared" si="15"/>
        <v>11.083333333333334</v>
      </c>
      <c r="E172">
        <f t="shared" si="16"/>
        <v>0.11056767548015277</v>
      </c>
    </row>
    <row r="173" spans="2:5">
      <c r="B173">
        <f t="shared" si="17"/>
        <v>670</v>
      </c>
      <c r="C173">
        <f t="shared" si="14"/>
        <v>1.1016600757176414E-10</v>
      </c>
      <c r="D173" s="13">
        <f t="shared" si="15"/>
        <v>11.166666666666666</v>
      </c>
      <c r="E173">
        <f t="shared" si="16"/>
        <v>0.11016600757176415</v>
      </c>
    </row>
    <row r="174" spans="2:5">
      <c r="B174">
        <f t="shared" si="17"/>
        <v>675</v>
      </c>
      <c r="C174">
        <f t="shared" si="14"/>
        <v>1.0973800087919115E-10</v>
      </c>
      <c r="D174" s="13">
        <f t="shared" si="15"/>
        <v>11.25</v>
      </c>
      <c r="E174">
        <f t="shared" si="16"/>
        <v>0.10973800087919115</v>
      </c>
    </row>
    <row r="175" spans="2:5">
      <c r="B175">
        <f t="shared" si="17"/>
        <v>680</v>
      </c>
      <c r="C175">
        <f t="shared" si="14"/>
        <v>1.0928425571092158E-10</v>
      </c>
      <c r="D175" s="13">
        <f t="shared" si="15"/>
        <v>11.333333333333334</v>
      </c>
      <c r="E175">
        <f t="shared" si="16"/>
        <v>0.10928425571092158</v>
      </c>
    </row>
    <row r="176" spans="2:5">
      <c r="B176">
        <f t="shared" si="17"/>
        <v>685</v>
      </c>
      <c r="C176">
        <f t="shared" si="14"/>
        <v>1.0880535869332807E-10</v>
      </c>
      <c r="D176" s="13">
        <f t="shared" si="15"/>
        <v>11.416666666666666</v>
      </c>
      <c r="E176">
        <f t="shared" si="16"/>
        <v>0.10880535869332808</v>
      </c>
    </row>
    <row r="177" spans="2:5">
      <c r="B177">
        <f t="shared" si="17"/>
        <v>690</v>
      </c>
      <c r="C177">
        <f t="shared" si="14"/>
        <v>1.0830188308250805E-10</v>
      </c>
      <c r="D177" s="13">
        <f t="shared" si="15"/>
        <v>11.5</v>
      </c>
      <c r="E177">
        <f t="shared" si="16"/>
        <v>0.10830188308250804</v>
      </c>
    </row>
    <row r="178" spans="2:5">
      <c r="B178">
        <f t="shared" si="17"/>
        <v>695</v>
      </c>
      <c r="C178">
        <f t="shared" si="14"/>
        <v>1.0777438906901658E-10</v>
      </c>
      <c r="D178" s="13">
        <f t="shared" si="15"/>
        <v>11.583333333333334</v>
      </c>
      <c r="E178">
        <f t="shared" si="16"/>
        <v>0.10777438906901658</v>
      </c>
    </row>
    <row r="179" spans="2:5">
      <c r="B179">
        <f t="shared" si="17"/>
        <v>700</v>
      </c>
      <c r="C179">
        <f t="shared" si="14"/>
        <v>1.0722342407565379E-10</v>
      </c>
      <c r="D179" s="13">
        <f t="shared" si="15"/>
        <v>11.666666666666666</v>
      </c>
      <c r="E179">
        <f t="shared" si="16"/>
        <v>0.10722342407565379</v>
      </c>
    </row>
    <row r="180" spans="2:5">
      <c r="B180">
        <f t="shared" si="17"/>
        <v>705</v>
      </c>
      <c r="C180">
        <f t="shared" si="14"/>
        <v>1.0664952304846472E-10</v>
      </c>
      <c r="D180" s="13">
        <f t="shared" si="15"/>
        <v>11.75</v>
      </c>
      <c r="E180">
        <f t="shared" si="16"/>
        <v>0.10664952304846473</v>
      </c>
    </row>
    <row r="181" spans="2:5">
      <c r="B181">
        <f t="shared" si="17"/>
        <v>710</v>
      </c>
      <c r="C181">
        <f t="shared" si="14"/>
        <v>1.0605320874110761E-10</v>
      </c>
      <c r="D181" s="13">
        <f t="shared" si="15"/>
        <v>11.833333333333334</v>
      </c>
      <c r="E181">
        <f t="shared" si="16"/>
        <v>0.10605320874110762</v>
      </c>
    </row>
    <row r="182" spans="2:5">
      <c r="B182">
        <f t="shared" si="17"/>
        <v>715</v>
      </c>
      <c r="C182">
        <f t="shared" si="14"/>
        <v>1.0543499199273999E-10</v>
      </c>
      <c r="D182" s="13">
        <f t="shared" si="15"/>
        <v>11.916666666666666</v>
      </c>
      <c r="E182">
        <f t="shared" si="16"/>
        <v>0.10543499199273999</v>
      </c>
    </row>
    <row r="183" spans="2:5">
      <c r="B183" s="16">
        <f t="shared" si="17"/>
        <v>720</v>
      </c>
      <c r="C183">
        <f>$D$36*EXP(-$D$32*(B183-600))+(1/$D$32)*($D$33+$D$34*((B183-600)-1/$D$32))</f>
        <v>1.0479537199957194E-10</v>
      </c>
      <c r="D183" s="13">
        <f t="shared" si="15"/>
        <v>12</v>
      </c>
      <c r="E183">
        <f t="shared" si="16"/>
        <v>0.10479537199957194</v>
      </c>
    </row>
    <row r="184" spans="2:5">
      <c r="B184">
        <f t="shared" si="17"/>
        <v>725</v>
      </c>
      <c r="C184">
        <f>$E$36*EXP(-$E$32*(B184-720))+(1/$E$32)*($E$33+$E$34*((B184-720)-1/$E$32))</f>
        <v>1.0415265153402848E-10</v>
      </c>
      <c r="D184" s="13">
        <f t="shared" si="15"/>
        <v>12.083333333333334</v>
      </c>
      <c r="E184">
        <f t="shared" si="16"/>
        <v>0.10415265153402849</v>
      </c>
    </row>
    <row r="185" spans="2:5">
      <c r="B185">
        <f t="shared" si="17"/>
        <v>730</v>
      </c>
      <c r="C185">
        <f t="shared" ref="C185:C242" si="18">$E$36*EXP(-$E$32*(B185-720))+(1/$E$32)*($E$33+$E$34*((B185-720)-1/$E$32))</f>
        <v>1.0352457982934132E-10</v>
      </c>
      <c r="D185" s="13">
        <f t="shared" si="15"/>
        <v>12.166666666666666</v>
      </c>
      <c r="E185">
        <f t="shared" si="16"/>
        <v>0.10352457982934132</v>
      </c>
    </row>
    <row r="186" spans="2:5">
      <c r="B186">
        <f t="shared" si="17"/>
        <v>735</v>
      </c>
      <c r="C186">
        <f t="shared" si="18"/>
        <v>1.0291082301377906E-10</v>
      </c>
      <c r="D186" s="13">
        <f t="shared" si="15"/>
        <v>12.25</v>
      </c>
      <c r="E186">
        <f t="shared" si="16"/>
        <v>0.10291082301377906</v>
      </c>
    </row>
    <row r="187" spans="2:5">
      <c r="B187">
        <f t="shared" si="17"/>
        <v>740</v>
      </c>
      <c r="C187">
        <f t="shared" si="18"/>
        <v>1.0231105482515042E-10</v>
      </c>
      <c r="D187" s="13">
        <f t="shared" si="15"/>
        <v>12.333333333333334</v>
      </c>
      <c r="E187">
        <f t="shared" si="16"/>
        <v>0.10231105482515042</v>
      </c>
    </row>
    <row r="188" spans="2:5">
      <c r="B188">
        <f t="shared" si="17"/>
        <v>745</v>
      </c>
      <c r="C188">
        <f t="shared" si="18"/>
        <v>1.0172495643736904E-10</v>
      </c>
      <c r="D188" s="13">
        <f t="shared" si="15"/>
        <v>12.416666666666666</v>
      </c>
      <c r="E188">
        <f t="shared" si="16"/>
        <v>0.10172495643736904</v>
      </c>
    </row>
    <row r="189" spans="2:5">
      <c r="B189">
        <f t="shared" si="17"/>
        <v>750</v>
      </c>
      <c r="C189">
        <f t="shared" si="18"/>
        <v>1.0115221629097117E-10</v>
      </c>
      <c r="D189" s="13">
        <f t="shared" si="15"/>
        <v>12.5</v>
      </c>
      <c r="E189">
        <f t="shared" si="16"/>
        <v>0.10115221629097117</v>
      </c>
    </row>
    <row r="190" spans="2:5">
      <c r="B190">
        <f t="shared" si="17"/>
        <v>755</v>
      </c>
      <c r="C190">
        <f t="shared" si="18"/>
        <v>1.0059252992749631E-10</v>
      </c>
      <c r="D190" s="13">
        <f t="shared" si="15"/>
        <v>12.583333333333334</v>
      </c>
      <c r="E190">
        <f t="shared" si="16"/>
        <v>0.10059252992749632</v>
      </c>
    </row>
    <row r="191" spans="2:5">
      <c r="B191">
        <f t="shared" si="17"/>
        <v>760</v>
      </c>
      <c r="C191">
        <f t="shared" si="18"/>
        <v>1.0004559982764244E-10</v>
      </c>
      <c r="D191" s="13">
        <f t="shared" si="15"/>
        <v>12.666666666666666</v>
      </c>
      <c r="E191">
        <f t="shared" si="16"/>
        <v>0.10004559982764244</v>
      </c>
    </row>
    <row r="192" spans="2:5">
      <c r="B192">
        <f t="shared" si="17"/>
        <v>765</v>
      </c>
      <c r="C192">
        <f t="shared" si="18"/>
        <v>9.9511135253110046E-11</v>
      </c>
      <c r="D192" s="13">
        <f t="shared" si="15"/>
        <v>12.75</v>
      </c>
      <c r="E192">
        <f t="shared" si="16"/>
        <v>9.9511135253110047E-2</v>
      </c>
    </row>
    <row r="193" spans="2:5">
      <c r="B193">
        <f t="shared" si="17"/>
        <v>770</v>
      </c>
      <c r="C193">
        <f t="shared" si="18"/>
        <v>9.8988852092050864E-11</v>
      </c>
      <c r="D193" s="13">
        <f t="shared" si="15"/>
        <v>12.833333333333334</v>
      </c>
      <c r="E193">
        <f t="shared" si="16"/>
        <v>9.8988852092050869E-2</v>
      </c>
    </row>
    <row r="194" spans="2:5">
      <c r="B194">
        <f t="shared" si="17"/>
        <v>775</v>
      </c>
      <c r="C194">
        <f t="shared" si="18"/>
        <v>9.8478472708039064E-11</v>
      </c>
      <c r="D194" s="13">
        <f t="shared" si="15"/>
        <v>12.916666666666666</v>
      </c>
      <c r="E194">
        <f t="shared" si="16"/>
        <v>9.8478472708039069E-2</v>
      </c>
    </row>
    <row r="195" spans="2:5">
      <c r="B195">
        <f t="shared" si="17"/>
        <v>780</v>
      </c>
      <c r="C195">
        <f t="shared" si="18"/>
        <v>9.7979725792484687E-11</v>
      </c>
      <c r="D195" s="13">
        <f t="shared" si="15"/>
        <v>13</v>
      </c>
      <c r="E195">
        <f t="shared" si="16"/>
        <v>9.7979725792484693E-2</v>
      </c>
    </row>
    <row r="196" spans="2:5">
      <c r="B196">
        <f t="shared" si="17"/>
        <v>785</v>
      </c>
      <c r="C196">
        <f t="shared" si="18"/>
        <v>9.7492346220410793E-11</v>
      </c>
      <c r="D196" s="13">
        <f t="shared" si="15"/>
        <v>13.083333333333334</v>
      </c>
      <c r="E196">
        <f t="shared" si="16"/>
        <v>9.7492346220410794E-2</v>
      </c>
    </row>
    <row r="197" spans="2:5">
      <c r="B197">
        <f t="shared" si="17"/>
        <v>790</v>
      </c>
      <c r="C197">
        <f t="shared" si="18"/>
        <v>9.701607490951777E-11</v>
      </c>
      <c r="D197" s="13">
        <f t="shared" si="15"/>
        <v>13.166666666666666</v>
      </c>
      <c r="E197">
        <f t="shared" si="16"/>
        <v>9.7016074909517774E-2</v>
      </c>
    </row>
    <row r="198" spans="2:5">
      <c r="B198">
        <f t="shared" si="17"/>
        <v>795</v>
      </c>
      <c r="C198">
        <f t="shared" si="18"/>
        <v>9.6550658682459804E-11</v>
      </c>
      <c r="D198" s="13">
        <f t="shared" si="15"/>
        <v>13.25</v>
      </c>
      <c r="E198">
        <f t="shared" si="16"/>
        <v>9.6550658682459808E-2</v>
      </c>
    </row>
    <row r="199" spans="2:5">
      <c r="B199">
        <f t="shared" si="17"/>
        <v>800</v>
      </c>
      <c r="C199">
        <f t="shared" si="18"/>
        <v>9.6095850132260304E-11</v>
      </c>
      <c r="D199" s="13">
        <f t="shared" si="15"/>
        <v>13.333333333333334</v>
      </c>
      <c r="E199">
        <f t="shared" si="16"/>
        <v>9.609585013226031E-2</v>
      </c>
    </row>
    <row r="200" spans="2:5">
      <c r="B200">
        <f t="shared" si="17"/>
        <v>805</v>
      </c>
      <c r="C200">
        <f t="shared" si="18"/>
        <v>9.5651407490794761E-11</v>
      </c>
      <c r="D200" s="13">
        <f t="shared" si="15"/>
        <v>13.416666666666666</v>
      </c>
      <c r="E200">
        <f t="shared" si="16"/>
        <v>9.565140749079476E-2</v>
      </c>
    </row>
    <row r="201" spans="2:5">
      <c r="B201">
        <f t="shared" si="17"/>
        <v>810</v>
      </c>
      <c r="C201">
        <f t="shared" si="18"/>
        <v>9.5217094500271116E-11</v>
      </c>
      <c r="D201" s="13">
        <f t="shared" si="15"/>
        <v>13.5</v>
      </c>
      <c r="E201">
        <f t="shared" si="16"/>
        <v>9.5217094500271118E-2</v>
      </c>
    </row>
    <row r="202" spans="2:5">
      <c r="B202">
        <f t="shared" si="17"/>
        <v>815</v>
      </c>
      <c r="C202">
        <f t="shared" si="18"/>
        <v>9.4792680287639313E-11</v>
      </c>
      <c r="D202" s="13">
        <f t="shared" si="15"/>
        <v>13.583333333333334</v>
      </c>
      <c r="E202">
        <f t="shared" si="16"/>
        <v>9.4792680287639319E-2</v>
      </c>
    </row>
    <row r="203" spans="2:5">
      <c r="B203">
        <f t="shared" si="17"/>
        <v>820</v>
      </c>
      <c r="C203">
        <f t="shared" si="18"/>
        <v>9.4377939241863327E-11</v>
      </c>
      <c r="D203" s="13">
        <f t="shared" si="15"/>
        <v>13.666666666666666</v>
      </c>
      <c r="E203">
        <f t="shared" si="16"/>
        <v>9.4377939241863329E-2</v>
      </c>
    </row>
    <row r="204" spans="2:5">
      <c r="B204">
        <f t="shared" si="17"/>
        <v>825</v>
      </c>
      <c r="C204">
        <f t="shared" si="18"/>
        <v>9.3972650893990353E-11</v>
      </c>
      <c r="D204" s="13">
        <f t="shared" si="15"/>
        <v>13.75</v>
      </c>
      <c r="E204">
        <f t="shared" si="16"/>
        <v>9.3972650893990359E-2</v>
      </c>
    </row>
    <row r="205" spans="2:5">
      <c r="B205">
        <f t="shared" si="17"/>
        <v>830</v>
      </c>
      <c r="C205">
        <f t="shared" si="18"/>
        <v>9.3576599799953403E-11</v>
      </c>
      <c r="D205" s="13">
        <f t="shared" si="15"/>
        <v>13.833333333333334</v>
      </c>
      <c r="E205">
        <f t="shared" si="16"/>
        <v>9.3576599799953405E-2</v>
      </c>
    </row>
    <row r="206" spans="2:5">
      <c r="B206">
        <f t="shared" si="17"/>
        <v>835</v>
      </c>
      <c r="C206">
        <f t="shared" si="18"/>
        <v>9.3189575426045097E-11</v>
      </c>
      <c r="D206" s="13">
        <f t="shared" si="15"/>
        <v>13.916666666666666</v>
      </c>
      <c r="E206">
        <f t="shared" si="16"/>
        <v>9.3189575426045099E-2</v>
      </c>
    </row>
    <row r="207" spans="2:5">
      <c r="B207">
        <f t="shared" si="17"/>
        <v>840</v>
      </c>
      <c r="C207">
        <f t="shared" si="18"/>
        <v>9.2811372037001719E-11</v>
      </c>
      <c r="D207" s="13">
        <f t="shared" si="15"/>
        <v>14</v>
      </c>
      <c r="E207">
        <f t="shared" si="16"/>
        <v>9.2811372037001724E-2</v>
      </c>
    </row>
    <row r="208" spans="2:5">
      <c r="B208">
        <f t="shared" si="17"/>
        <v>845</v>
      </c>
      <c r="C208">
        <f t="shared" si="18"/>
        <v>9.2441788586637981E-11</v>
      </c>
      <c r="D208" s="13">
        <f t="shared" si="15"/>
        <v>14.083333333333334</v>
      </c>
      <c r="E208">
        <f t="shared" si="16"/>
        <v>9.2441788586637985E-2</v>
      </c>
    </row>
    <row r="209" spans="2:5">
      <c r="B209">
        <f t="shared" si="17"/>
        <v>850</v>
      </c>
      <c r="C209">
        <f t="shared" si="18"/>
        <v>9.2080628610974478E-11</v>
      </c>
      <c r="D209" s="13">
        <f t="shared" si="15"/>
        <v>14.166666666666666</v>
      </c>
      <c r="E209">
        <f t="shared" si="16"/>
        <v>9.2080628610974477E-2</v>
      </c>
    </row>
    <row r="210" spans="2:5">
      <c r="B210">
        <f t="shared" si="17"/>
        <v>855</v>
      </c>
      <c r="C210">
        <f t="shared" si="18"/>
        <v>9.1727700123800884E-11</v>
      </c>
      <c r="D210" s="13">
        <f t="shared" si="15"/>
        <v>14.25</v>
      </c>
      <c r="E210">
        <f t="shared" si="16"/>
        <v>9.1727700123800882E-2</v>
      </c>
    </row>
    <row r="211" spans="2:5">
      <c r="B211">
        <f t="shared" si="17"/>
        <v>860</v>
      </c>
      <c r="C211">
        <f t="shared" si="18"/>
        <v>9.1382815514619576E-11</v>
      </c>
      <c r="D211" s="13">
        <f t="shared" si="15"/>
        <v>14.333333333333334</v>
      </c>
      <c r="E211">
        <f t="shared" si="16"/>
        <v>9.1382815514619575E-2</v>
      </c>
    </row>
    <row r="212" spans="2:5">
      <c r="B212">
        <f t="shared" si="17"/>
        <v>865</v>
      </c>
      <c r="C212">
        <f t="shared" si="18"/>
        <v>9.1045791448915189E-11</v>
      </c>
      <c r="D212" s="13">
        <f t="shared" si="15"/>
        <v>14.416666666666666</v>
      </c>
      <c r="E212">
        <f t="shared" si="16"/>
        <v>9.1045791448915184E-2</v>
      </c>
    </row>
    <row r="213" spans="2:5">
      <c r="B213">
        <f t="shared" si="17"/>
        <v>870</v>
      </c>
      <c r="C213">
        <f t="shared" si="18"/>
        <v>9.0716448770697259E-11</v>
      </c>
      <c r="D213" s="13">
        <f t="shared" si="15"/>
        <v>14.5</v>
      </c>
      <c r="E213">
        <f t="shared" si="16"/>
        <v>9.0716448770697261E-2</v>
      </c>
    </row>
    <row r="214" spans="2:5">
      <c r="B214">
        <f t="shared" si="17"/>
        <v>875</v>
      </c>
      <c r="C214">
        <f t="shared" si="18"/>
        <v>9.0394612407264117E-11</v>
      </c>
      <c r="D214" s="13">
        <f t="shared" si="15"/>
        <v>14.583333333333334</v>
      </c>
      <c r="E214">
        <f t="shared" si="16"/>
        <v>9.0394612407264111E-2</v>
      </c>
    </row>
    <row r="215" spans="2:5">
      <c r="B215">
        <f t="shared" si="17"/>
        <v>880</v>
      </c>
      <c r="C215">
        <f t="shared" si="18"/>
        <v>9.0080111276137284E-11</v>
      </c>
      <c r="D215" s="13">
        <f t="shared" si="15"/>
        <v>14.666666666666666</v>
      </c>
      <c r="E215">
        <f t="shared" si="16"/>
        <v>9.0080111276137284E-2</v>
      </c>
    </row>
    <row r="216" spans="2:5">
      <c r="B216">
        <f t="shared" si="17"/>
        <v>885</v>
      </c>
      <c r="C216">
        <f t="shared" si="18"/>
        <v>8.9772778194117167E-11</v>
      </c>
      <c r="D216" s="13">
        <f t="shared" si="15"/>
        <v>14.75</v>
      </c>
      <c r="E216">
        <f t="shared" si="16"/>
        <v>8.9772778194117164E-2</v>
      </c>
    </row>
    <row r="217" spans="2:5">
      <c r="B217">
        <f t="shared" si="17"/>
        <v>890</v>
      </c>
      <c r="C217">
        <f t="shared" si="18"/>
        <v>8.9472449788411408E-11</v>
      </c>
      <c r="D217" s="13">
        <f t="shared" si="15"/>
        <v>14.833333333333334</v>
      </c>
      <c r="E217">
        <f t="shared" si="16"/>
        <v>8.9472449788411401E-2</v>
      </c>
    </row>
    <row r="218" spans="2:5">
      <c r="B218">
        <f t="shared" si="17"/>
        <v>895</v>
      </c>
      <c r="C218">
        <f t="shared" si="18"/>
        <v>8.9178966409788798E-11</v>
      </c>
      <c r="D218" s="13">
        <f t="shared" si="15"/>
        <v>14.916666666666666</v>
      </c>
      <c r="E218">
        <f t="shared" si="16"/>
        <v>8.9178966409788799E-2</v>
      </c>
    </row>
    <row r="219" spans="2:5">
      <c r="B219">
        <f t="shared" si="17"/>
        <v>900</v>
      </c>
      <c r="C219">
        <f t="shared" si="18"/>
        <v>8.8892172047712582E-11</v>
      </c>
      <c r="D219" s="13">
        <f t="shared" si="15"/>
        <v>15</v>
      </c>
      <c r="E219">
        <f t="shared" si="16"/>
        <v>8.8892172047712575E-2</v>
      </c>
    </row>
    <row r="220" spans="2:5">
      <c r="B220">
        <f t="shared" si="17"/>
        <v>905</v>
      </c>
      <c r="C220">
        <f t="shared" si="18"/>
        <v>8.8611914247408117E-11</v>
      </c>
      <c r="D220" s="13">
        <f t="shared" si="15"/>
        <v>15.083333333333334</v>
      </c>
      <c r="E220">
        <f t="shared" si="16"/>
        <v>8.8611914247408122E-2</v>
      </c>
    </row>
    <row r="221" spans="2:5">
      <c r="B221">
        <f t="shared" si="17"/>
        <v>910</v>
      </c>
      <c r="C221">
        <f t="shared" si="18"/>
        <v>8.8338044028820521E-11</v>
      </c>
      <c r="D221" s="13">
        <f t="shared" si="15"/>
        <v>15.166666666666666</v>
      </c>
      <c r="E221">
        <f t="shared" si="16"/>
        <v>8.833804402882052E-2</v>
      </c>
    </row>
    <row r="222" spans="2:5">
      <c r="B222">
        <f t="shared" si="17"/>
        <v>915</v>
      </c>
      <c r="C222">
        <f t="shared" si="18"/>
        <v>8.8070415807419629E-11</v>
      </c>
      <c r="D222" s="13">
        <f t="shared" si="15"/>
        <v>15.25</v>
      </c>
      <c r="E222">
        <f t="shared" si="16"/>
        <v>8.807041580741963E-2</v>
      </c>
    </row>
    <row r="223" spans="2:5">
      <c r="B223">
        <f t="shared" si="17"/>
        <v>920</v>
      </c>
      <c r="C223">
        <f t="shared" si="18"/>
        <v>8.780888731680975E-11</v>
      </c>
      <c r="D223" s="13">
        <f t="shared" si="15"/>
        <v>15.333333333333334</v>
      </c>
      <c r="E223">
        <f t="shared" si="16"/>
        <v>8.7808887316809747E-2</v>
      </c>
    </row>
    <row r="224" spans="2:5">
      <c r="B224">
        <f t="shared" si="17"/>
        <v>925</v>
      </c>
      <c r="C224">
        <f t="shared" si="18"/>
        <v>8.7553319533103462E-11</v>
      </c>
      <c r="D224" s="13">
        <f t="shared" si="15"/>
        <v>15.416666666666666</v>
      </c>
      <c r="E224">
        <f t="shared" si="16"/>
        <v>8.7553319533103469E-2</v>
      </c>
    </row>
    <row r="225" spans="2:5">
      <c r="B225">
        <f t="shared" si="17"/>
        <v>930</v>
      </c>
      <c r="C225">
        <f t="shared" si="18"/>
        <v>8.7303576601018985E-11</v>
      </c>
      <c r="D225" s="13">
        <f t="shared" si="15"/>
        <v>15.5</v>
      </c>
      <c r="E225">
        <f t="shared" si="16"/>
        <v>8.7303576601018978E-2</v>
      </c>
    </row>
    <row r="226" spans="2:5">
      <c r="B226">
        <f t="shared" si="17"/>
        <v>935</v>
      </c>
      <c r="C226">
        <f t="shared" si="18"/>
        <v>8.7059525761661883E-11</v>
      </c>
      <c r="D226" s="13">
        <f t="shared" si="15"/>
        <v>15.583333333333334</v>
      </c>
      <c r="E226">
        <f t="shared" si="16"/>
        <v>8.7059525761661885E-2</v>
      </c>
    </row>
    <row r="227" spans="2:5">
      <c r="B227">
        <f t="shared" si="17"/>
        <v>940</v>
      </c>
      <c r="C227">
        <f t="shared" si="18"/>
        <v>8.6821037281952837E-11</v>
      </c>
      <c r="D227" s="13">
        <f t="shared" si="15"/>
        <v>15.666666666666666</v>
      </c>
      <c r="E227">
        <f t="shared" si="16"/>
        <v>8.682103728195284E-2</v>
      </c>
    </row>
    <row r="228" spans="2:5">
      <c r="B228">
        <f t="shared" si="17"/>
        <v>945</v>
      </c>
      <c r="C228">
        <f t="shared" si="18"/>
        <v>8.6587984385663843E-11</v>
      </c>
      <c r="D228" s="13">
        <f t="shared" si="15"/>
        <v>15.75</v>
      </c>
      <c r="E228">
        <f t="shared" si="16"/>
        <v>8.6587984385663841E-2</v>
      </c>
    </row>
    <row r="229" spans="2:5">
      <c r="B229">
        <f t="shared" si="17"/>
        <v>950</v>
      </c>
      <c r="C229">
        <f t="shared" si="18"/>
        <v>8.6360243186026229E-11</v>
      </c>
      <c r="D229" s="13">
        <f t="shared" si="15"/>
        <v>15.833333333333334</v>
      </c>
      <c r="E229">
        <f t="shared" si="16"/>
        <v>8.6360243186026225E-2</v>
      </c>
    </row>
    <row r="230" spans="2:5">
      <c r="B230">
        <f t="shared" si="17"/>
        <v>955</v>
      </c>
      <c r="C230">
        <f t="shared" si="18"/>
        <v>8.6137692619874661E-11</v>
      </c>
      <c r="D230" s="13">
        <f t="shared" si="15"/>
        <v>15.916666666666666</v>
      </c>
      <c r="E230">
        <f t="shared" si="16"/>
        <v>8.6137692619874667E-2</v>
      </c>
    </row>
    <row r="231" spans="2:5">
      <c r="B231">
        <f t="shared" si="17"/>
        <v>960</v>
      </c>
      <c r="C231">
        <f t="shared" si="18"/>
        <v>8.5920214383292108E-11</v>
      </c>
      <c r="D231" s="13">
        <f t="shared" si="15"/>
        <v>16</v>
      </c>
      <c r="E231">
        <f t="shared" si="16"/>
        <v>8.5920214383292115E-2</v>
      </c>
    </row>
    <row r="232" spans="2:5">
      <c r="B232">
        <f t="shared" si="17"/>
        <v>965</v>
      </c>
      <c r="C232">
        <f t="shared" si="18"/>
        <v>8.570769286872159E-11</v>
      </c>
      <c r="D232" s="13">
        <f t="shared" ref="D232:D295" si="19">B232/60</f>
        <v>16.083333333333332</v>
      </c>
      <c r="E232">
        <f t="shared" ref="E232:E295" si="20">C232*10^9</f>
        <v>8.5707692868721597E-2</v>
      </c>
    </row>
    <row r="233" spans="2:5">
      <c r="B233">
        <f t="shared" si="17"/>
        <v>970</v>
      </c>
      <c r="C233">
        <f t="shared" si="18"/>
        <v>8.5500015103511266E-11</v>
      </c>
      <c r="D233" s="13">
        <f t="shared" si="19"/>
        <v>16.166666666666668</v>
      </c>
      <c r="E233">
        <f t="shared" si="20"/>
        <v>8.5500015103511268E-2</v>
      </c>
    </row>
    <row r="234" spans="2:5">
      <c r="B234">
        <f t="shared" si="17"/>
        <v>975</v>
      </c>
      <c r="C234">
        <f t="shared" si="18"/>
        <v>8.5297070689860172E-11</v>
      </c>
      <c r="D234" s="13">
        <f t="shared" si="19"/>
        <v>16.25</v>
      </c>
      <c r="E234">
        <f t="shared" si="20"/>
        <v>8.5297070689860172E-2</v>
      </c>
    </row>
    <row r="235" spans="2:5">
      <c r="B235">
        <f t="shared" ref="B235:B298" si="21">B234+$J$31/372</f>
        <v>980</v>
      </c>
      <c r="C235">
        <f t="shared" si="18"/>
        <v>8.509875174613275E-11</v>
      </c>
      <c r="D235" s="13">
        <f t="shared" si="19"/>
        <v>16.333333333333332</v>
      </c>
      <c r="E235">
        <f t="shared" si="20"/>
        <v>8.5098751746132753E-2</v>
      </c>
    </row>
    <row r="236" spans="2:5">
      <c r="B236">
        <f t="shared" si="21"/>
        <v>985</v>
      </c>
      <c r="C236">
        <f t="shared" si="18"/>
        <v>8.4904952849510846E-11</v>
      </c>
      <c r="D236" s="13">
        <f t="shared" si="19"/>
        <v>16.416666666666668</v>
      </c>
      <c r="E236">
        <f t="shared" si="20"/>
        <v>8.4904952849510842E-2</v>
      </c>
    </row>
    <row r="237" spans="2:5">
      <c r="B237">
        <f t="shared" si="21"/>
        <v>990</v>
      </c>
      <c r="C237">
        <f t="shared" si="18"/>
        <v>8.471557097995284E-11</v>
      </c>
      <c r="D237" s="13">
        <f t="shared" si="19"/>
        <v>16.5</v>
      </c>
      <c r="E237">
        <f t="shared" si="20"/>
        <v>8.4715570979952845E-2</v>
      </c>
    </row>
    <row r="238" spans="2:5">
      <c r="B238">
        <f t="shared" si="21"/>
        <v>995</v>
      </c>
      <c r="C238">
        <f t="shared" si="18"/>
        <v>8.4530505465430018E-11</v>
      </c>
      <c r="D238" s="13">
        <f t="shared" si="19"/>
        <v>16.583333333333332</v>
      </c>
      <c r="E238">
        <f t="shared" si="20"/>
        <v>8.453050546543002E-2</v>
      </c>
    </row>
    <row r="239" spans="2:5">
      <c r="B239">
        <f t="shared" si="21"/>
        <v>1000</v>
      </c>
      <c r="C239">
        <f t="shared" si="18"/>
        <v>8.4349657928411157E-11</v>
      </c>
      <c r="D239" s="13">
        <f t="shared" si="19"/>
        <v>16.666666666666668</v>
      </c>
      <c r="E239">
        <f t="shared" si="20"/>
        <v>8.4349657928411162E-2</v>
      </c>
    </row>
    <row r="240" spans="2:5">
      <c r="B240">
        <f t="shared" si="21"/>
        <v>1005</v>
      </c>
      <c r="C240">
        <f t="shared" si="18"/>
        <v>8.4172932233566716E-11</v>
      </c>
      <c r="D240" s="13">
        <f t="shared" si="19"/>
        <v>16.75</v>
      </c>
      <c r="E240">
        <f t="shared" si="20"/>
        <v>8.4172932233566714E-2</v>
      </c>
    </row>
    <row r="241" spans="2:5">
      <c r="B241">
        <f t="shared" si="21"/>
        <v>1010</v>
      </c>
      <c r="C241">
        <f t="shared" si="18"/>
        <v>8.4000234436665039E-11</v>
      </c>
      <c r="D241" s="13">
        <f t="shared" si="19"/>
        <v>16.833333333333332</v>
      </c>
      <c r="E241">
        <f t="shared" si="20"/>
        <v>8.4000234436665044E-2</v>
      </c>
    </row>
    <row r="242" spans="2:5">
      <c r="B242">
        <f t="shared" si="21"/>
        <v>1015</v>
      </c>
      <c r="C242">
        <f t="shared" si="18"/>
        <v>8.3831472734633274E-11</v>
      </c>
      <c r="D242" s="13">
        <f t="shared" si="19"/>
        <v>16.916666666666668</v>
      </c>
      <c r="E242">
        <f t="shared" si="20"/>
        <v>8.3831472734633275E-2</v>
      </c>
    </row>
    <row r="243" spans="2:5">
      <c r="B243" s="16">
        <f t="shared" si="21"/>
        <v>1020</v>
      </c>
      <c r="C243">
        <f>$E$36*EXP(-$E$32*(B243-720))+(1/$E$32)*($E$33+$E$34*((B243-720)-1/$E$32))</f>
        <v>8.3666557416756524E-11</v>
      </c>
      <c r="D243" s="13">
        <f t="shared" si="19"/>
        <v>17</v>
      </c>
      <c r="E243">
        <f t="shared" si="20"/>
        <v>8.3666557416756521E-2</v>
      </c>
    </row>
    <row r="244" spans="2:5">
      <c r="B244">
        <f t="shared" si="21"/>
        <v>1025</v>
      </c>
      <c r="C244">
        <f>$F$36*EXP(-$F$32*(B244-1020))+(1/$F$32)*($F$33+$F$34*((B244-1020)-1/$F$32))</f>
        <v>6.7733719410533393E-10</v>
      </c>
      <c r="D244" s="13">
        <f t="shared" si="19"/>
        <v>17.083333333333332</v>
      </c>
      <c r="E244">
        <f t="shared" si="20"/>
        <v>0.67733719410533388</v>
      </c>
    </row>
    <row r="245" spans="2:5">
      <c r="B245">
        <f t="shared" si="21"/>
        <v>1030</v>
      </c>
      <c r="C245">
        <f t="shared" ref="C245:C279" si="22">$F$36*EXP(-$F$32*(B245-1020))+(1/$F$32)*($F$33+$F$34*((B245-1020)-1/$F$32))</f>
        <v>2.4405943929113185E-9</v>
      </c>
      <c r="D245" s="13">
        <f t="shared" si="19"/>
        <v>17.166666666666668</v>
      </c>
      <c r="E245">
        <f t="shared" si="20"/>
        <v>2.4405943929113185</v>
      </c>
    </row>
    <row r="246" spans="2:5">
      <c r="B246">
        <f t="shared" si="21"/>
        <v>1035</v>
      </c>
      <c r="C246">
        <f t="shared" si="22"/>
        <v>5.3467811625485354E-9</v>
      </c>
      <c r="D246" s="13">
        <f t="shared" si="19"/>
        <v>17.25</v>
      </c>
      <c r="E246">
        <f t="shared" si="20"/>
        <v>5.3467811625485355</v>
      </c>
    </row>
    <row r="247" spans="2:5">
      <c r="B247">
        <f t="shared" si="21"/>
        <v>1040</v>
      </c>
      <c r="C247">
        <f t="shared" si="22"/>
        <v>9.3698480727348929E-9</v>
      </c>
      <c r="D247" s="13">
        <f t="shared" si="19"/>
        <v>17.333333333333332</v>
      </c>
      <c r="E247">
        <f t="shared" si="20"/>
        <v>9.369848072734893</v>
      </c>
    </row>
    <row r="248" spans="2:5">
      <c r="B248">
        <f t="shared" si="21"/>
        <v>1045</v>
      </c>
      <c r="C248">
        <f t="shared" si="22"/>
        <v>1.4484339406777062E-8</v>
      </c>
      <c r="D248" s="13">
        <f t="shared" si="19"/>
        <v>17.416666666666668</v>
      </c>
      <c r="E248">
        <f t="shared" si="20"/>
        <v>14.484339406777062</v>
      </c>
    </row>
    <row r="249" spans="2:5">
      <c r="B249">
        <f t="shared" si="21"/>
        <v>1050</v>
      </c>
      <c r="C249">
        <f t="shared" si="22"/>
        <v>2.066537962976429E-8</v>
      </c>
      <c r="D249" s="13">
        <f t="shared" si="19"/>
        <v>17.5</v>
      </c>
      <c r="E249">
        <f t="shared" si="20"/>
        <v>20.665379629764288</v>
      </c>
    </row>
    <row r="250" spans="2:5">
      <c r="B250">
        <f t="shared" si="21"/>
        <v>1055</v>
      </c>
      <c r="C250">
        <f t="shared" si="22"/>
        <v>2.7888660165180031E-8</v>
      </c>
      <c r="D250" s="13">
        <f t="shared" si="19"/>
        <v>17.583333333333332</v>
      </c>
      <c r="E250">
        <f t="shared" si="20"/>
        <v>27.888660165180031</v>
      </c>
    </row>
    <row r="251" spans="2:5">
      <c r="B251">
        <f t="shared" si="21"/>
        <v>1060</v>
      </c>
      <c r="C251">
        <f t="shared" si="22"/>
        <v>3.6130426472894263E-8</v>
      </c>
      <c r="D251" s="13">
        <f t="shared" si="19"/>
        <v>17.666666666666668</v>
      </c>
      <c r="E251">
        <f t="shared" si="20"/>
        <v>36.130426472894264</v>
      </c>
    </row>
    <row r="252" spans="2:5">
      <c r="B252">
        <f t="shared" si="21"/>
        <v>1065</v>
      </c>
      <c r="C252">
        <f>$F$36*EXP(-$F$32*(B252-1020))+(1/$F$32)*($F$33+$F$34*((B252-1020)-1/$F$32))</f>
        <v>4.5367465421671693E-8</v>
      </c>
      <c r="D252" s="13">
        <f t="shared" si="19"/>
        <v>17.75</v>
      </c>
      <c r="E252">
        <f t="shared" si="20"/>
        <v>45.367465421671696</v>
      </c>
    </row>
    <row r="253" spans="2:5">
      <c r="B253">
        <f t="shared" si="21"/>
        <v>1070</v>
      </c>
      <c r="C253">
        <f t="shared" si="22"/>
        <v>5.5577092949485882E-8</v>
      </c>
      <c r="D253" s="13">
        <f t="shared" si="19"/>
        <v>17.833333333333332</v>
      </c>
      <c r="E253">
        <f t="shared" si="20"/>
        <v>55.577092949485881</v>
      </c>
    </row>
    <row r="254" spans="2:5">
      <c r="B254">
        <f t="shared" si="21"/>
        <v>1075</v>
      </c>
      <c r="C254">
        <f t="shared" si="22"/>
        <v>6.673714200507731E-8</v>
      </c>
      <c r="D254" s="13">
        <f t="shared" si="19"/>
        <v>17.916666666666668</v>
      </c>
      <c r="E254">
        <f t="shared" si="20"/>
        <v>66.737142005077317</v>
      </c>
    </row>
    <row r="255" spans="2:5">
      <c r="B255">
        <f t="shared" si="21"/>
        <v>1080</v>
      </c>
      <c r="C255">
        <f t="shared" si="22"/>
        <v>7.8825950764340401E-8</v>
      </c>
      <c r="D255" s="13">
        <f t="shared" si="19"/>
        <v>18</v>
      </c>
      <c r="E255">
        <f t="shared" si="20"/>
        <v>78.825950764340405</v>
      </c>
    </row>
    <row r="256" spans="2:5">
      <c r="B256">
        <f t="shared" si="21"/>
        <v>1085</v>
      </c>
      <c r="C256">
        <f t="shared" si="22"/>
        <v>9.1822351115286891E-8</v>
      </c>
      <c r="D256" s="13">
        <f t="shared" si="19"/>
        <v>18.083333333333332</v>
      </c>
      <c r="E256">
        <f t="shared" si="20"/>
        <v>91.822351115286892</v>
      </c>
    </row>
    <row r="257" spans="2:5">
      <c r="B257">
        <f t="shared" si="21"/>
        <v>1090</v>
      </c>
      <c r="C257">
        <f t="shared" si="22"/>
        <v>1.0570565740545305E-7</v>
      </c>
      <c r="D257" s="13">
        <f t="shared" si="19"/>
        <v>18.166666666666668</v>
      </c>
      <c r="E257">
        <f t="shared" si="20"/>
        <v>105.70565740545305</v>
      </c>
    </row>
    <row r="258" spans="2:5">
      <c r="B258">
        <f t="shared" si="21"/>
        <v>1095</v>
      </c>
      <c r="C258">
        <f t="shared" si="22"/>
        <v>1.2045565544577451E-7</v>
      </c>
      <c r="D258" s="13">
        <f t="shared" si="19"/>
        <v>18.25</v>
      </c>
      <c r="E258">
        <f t="shared" si="20"/>
        <v>120.45565544577451</v>
      </c>
    </row>
    <row r="259" spans="2:5">
      <c r="B259">
        <f t="shared" si="21"/>
        <v>1100</v>
      </c>
      <c r="C259">
        <f t="shared" si="22"/>
        <v>1.360525917650854E-7</v>
      </c>
      <c r="D259" s="13">
        <f t="shared" si="19"/>
        <v>18.333333333333332</v>
      </c>
      <c r="E259">
        <f t="shared" si="20"/>
        <v>136.0525917650854</v>
      </c>
    </row>
    <row r="260" spans="2:5">
      <c r="B260">
        <f t="shared" si="21"/>
        <v>1105</v>
      </c>
      <c r="C260">
        <f t="shared" si="22"/>
        <v>1.5247716310952293E-7</v>
      </c>
      <c r="D260" s="13">
        <f t="shared" si="19"/>
        <v>18.416666666666668</v>
      </c>
      <c r="E260">
        <f t="shared" si="20"/>
        <v>152.47716310952293</v>
      </c>
    </row>
    <row r="261" spans="2:5">
      <c r="B261">
        <f t="shared" si="21"/>
        <v>1110</v>
      </c>
      <c r="C261">
        <f t="shared" si="22"/>
        <v>1.6971050618126297E-7</v>
      </c>
      <c r="D261" s="13">
        <f t="shared" si="19"/>
        <v>18.5</v>
      </c>
      <c r="E261">
        <f t="shared" si="20"/>
        <v>169.71050618126296</v>
      </c>
    </row>
    <row r="262" spans="2:5">
      <c r="B262">
        <f t="shared" si="21"/>
        <v>1115</v>
      </c>
      <c r="C262">
        <f t="shared" si="22"/>
        <v>1.8773418761112596E-7</v>
      </c>
      <c r="D262" s="13">
        <f t="shared" si="19"/>
        <v>18.583333333333332</v>
      </c>
      <c r="E262">
        <f t="shared" si="20"/>
        <v>187.73418761112595</v>
      </c>
    </row>
    <row r="263" spans="2:5">
      <c r="B263">
        <f t="shared" si="21"/>
        <v>1120</v>
      </c>
      <c r="C263">
        <f t="shared" si="22"/>
        <v>2.065301941597268E-7</v>
      </c>
      <c r="D263" s="13">
        <f t="shared" si="19"/>
        <v>18.666666666666668</v>
      </c>
      <c r="E263">
        <f t="shared" si="20"/>
        <v>206.53019415972679</v>
      </c>
    </row>
    <row r="264" spans="2:5">
      <c r="B264">
        <f t="shared" si="21"/>
        <v>1125</v>
      </c>
      <c r="C264">
        <f t="shared" si="22"/>
        <v>2.2608092314195656E-7</v>
      </c>
      <c r="D264" s="13">
        <f t="shared" si="19"/>
        <v>18.75</v>
      </c>
      <c r="E264">
        <f t="shared" si="20"/>
        <v>226.08092314195656</v>
      </c>
    </row>
    <row r="265" spans="2:5">
      <c r="B265">
        <f t="shared" si="21"/>
        <v>1130</v>
      </c>
      <c r="C265">
        <f t="shared" si="22"/>
        <v>2.4636917306971014E-7</v>
      </c>
      <c r="D265" s="13">
        <f t="shared" si="19"/>
        <v>18.833333333333332</v>
      </c>
      <c r="E265">
        <f t="shared" si="20"/>
        <v>246.36917306971014</v>
      </c>
    </row>
    <row r="266" spans="2:5">
      <c r="B266">
        <f t="shared" si="21"/>
        <v>1135</v>
      </c>
      <c r="C266">
        <f t="shared" si="22"/>
        <v>2.6737813450788059E-7</v>
      </c>
      <c r="D266" s="13">
        <f t="shared" si="19"/>
        <v>18.916666666666668</v>
      </c>
      <c r="E266">
        <f t="shared" si="20"/>
        <v>267.37813450788059</v>
      </c>
    </row>
    <row r="267" spans="2:5">
      <c r="B267">
        <f t="shared" si="21"/>
        <v>1140</v>
      </c>
      <c r="C267">
        <f t="shared" si="22"/>
        <v>2.8909138113876314E-7</v>
      </c>
      <c r="D267" s="13">
        <f t="shared" si="19"/>
        <v>19</v>
      </c>
      <c r="E267">
        <f t="shared" si="20"/>
        <v>289.09138113876315</v>
      </c>
    </row>
    <row r="268" spans="2:5">
      <c r="B268">
        <f t="shared" si="21"/>
        <v>1145</v>
      </c>
      <c r="C268">
        <f t="shared" si="22"/>
        <v>3.1149286103011662E-7</v>
      </c>
      <c r="D268" s="13">
        <f t="shared" si="19"/>
        <v>19.083333333333332</v>
      </c>
      <c r="E268">
        <f t="shared" si="20"/>
        <v>311.49286103011661</v>
      </c>
    </row>
    <row r="269" spans="2:5">
      <c r="B269">
        <f t="shared" si="21"/>
        <v>1150</v>
      </c>
      <c r="C269">
        <f t="shared" si="22"/>
        <v>3.3456688810224365E-7</v>
      </c>
      <c r="D269" s="13">
        <f t="shared" si="19"/>
        <v>19.166666666666668</v>
      </c>
      <c r="E269">
        <f t="shared" si="20"/>
        <v>334.56688810224364</v>
      </c>
    </row>
    <row r="270" spans="2:5">
      <c r="B270">
        <f t="shared" si="21"/>
        <v>1155</v>
      </c>
      <c r="C270">
        <f t="shared" si="22"/>
        <v>3.5829813378954813E-7</v>
      </c>
      <c r="D270" s="13">
        <f t="shared" si="19"/>
        <v>19.25</v>
      </c>
      <c r="E270">
        <f t="shared" si="20"/>
        <v>358.29813378954816</v>
      </c>
    </row>
    <row r="271" spans="2:5">
      <c r="B271">
        <f t="shared" si="21"/>
        <v>1160</v>
      </c>
      <c r="C271">
        <f t="shared" si="22"/>
        <v>3.8267161889214435E-7</v>
      </c>
      <c r="D271" s="13">
        <f t="shared" si="19"/>
        <v>19.333333333333332</v>
      </c>
      <c r="E271">
        <f t="shared" si="20"/>
        <v>382.67161889214435</v>
      </c>
    </row>
    <row r="272" spans="2:5">
      <c r="B272">
        <f t="shared" si="21"/>
        <v>1165</v>
      </c>
      <c r="C272">
        <f t="shared" si="22"/>
        <v>4.0767270561318093E-7</v>
      </c>
      <c r="D272" s="13">
        <f t="shared" si="19"/>
        <v>19.416666666666668</v>
      </c>
      <c r="E272">
        <f t="shared" si="20"/>
        <v>407.67270561318094</v>
      </c>
    </row>
    <row r="273" spans="2:5">
      <c r="B273">
        <f t="shared" si="21"/>
        <v>1170</v>
      </c>
      <c r="C273">
        <f t="shared" si="22"/>
        <v>4.3328708977764773E-7</v>
      </c>
      <c r="D273" s="13">
        <f t="shared" si="19"/>
        <v>19.5</v>
      </c>
      <c r="E273">
        <f t="shared" si="20"/>
        <v>433.28708977764774</v>
      </c>
    </row>
    <row r="274" spans="2:5">
      <c r="B274">
        <f t="shared" si="21"/>
        <v>1175</v>
      </c>
      <c r="C274">
        <f t="shared" si="22"/>
        <v>4.5950079322853248E-7</v>
      </c>
      <c r="D274" s="13">
        <f t="shared" si="19"/>
        <v>19.583333333333332</v>
      </c>
      <c r="E274">
        <f t="shared" si="20"/>
        <v>459.50079322853247</v>
      </c>
    </row>
    <row r="275" spans="2:5">
      <c r="B275">
        <f t="shared" si="21"/>
        <v>1180</v>
      </c>
      <c r="C275">
        <f t="shared" si="22"/>
        <v>4.8630015639627996E-7</v>
      </c>
      <c r="D275" s="13">
        <f t="shared" si="19"/>
        <v>19.666666666666668</v>
      </c>
      <c r="E275">
        <f t="shared" si="20"/>
        <v>486.30015639627999</v>
      </c>
    </row>
    <row r="276" spans="2:5">
      <c r="B276">
        <f t="shared" si="21"/>
        <v>1185</v>
      </c>
      <c r="C276">
        <f t="shared" si="22"/>
        <v>5.1367183103761E-7</v>
      </c>
      <c r="D276" s="13">
        <f t="shared" si="19"/>
        <v>19.75</v>
      </c>
      <c r="E276">
        <f t="shared" si="20"/>
        <v>513.67183103760999</v>
      </c>
    </row>
    <row r="277" spans="2:5">
      <c r="B277">
        <f t="shared" si="21"/>
        <v>1190</v>
      </c>
      <c r="C277">
        <f t="shared" si="22"/>
        <v>5.416027731398276E-7</v>
      </c>
      <c r="D277" s="13">
        <f t="shared" si="19"/>
        <v>19.833333333333332</v>
      </c>
      <c r="E277">
        <f t="shared" si="20"/>
        <v>541.6027731398276</v>
      </c>
    </row>
    <row r="278" spans="2:5">
      <c r="B278">
        <f t="shared" si="21"/>
        <v>1195</v>
      </c>
      <c r="C278">
        <f t="shared" si="22"/>
        <v>5.7008023598685864E-7</v>
      </c>
      <c r="D278" s="13">
        <f t="shared" si="19"/>
        <v>19.916666666666668</v>
      </c>
      <c r="E278">
        <f t="shared" si="20"/>
        <v>570.08023598685861</v>
      </c>
    </row>
    <row r="279" spans="2:5">
      <c r="B279" s="16">
        <f t="shared" si="21"/>
        <v>1200</v>
      </c>
      <c r="C279">
        <f t="shared" si="22"/>
        <v>5.9909176338332306E-7</v>
      </c>
      <c r="D279" s="13">
        <f t="shared" si="19"/>
        <v>20</v>
      </c>
      <c r="E279">
        <f t="shared" si="20"/>
        <v>599.09176338332304</v>
      </c>
    </row>
    <row r="280" spans="2:5">
      <c r="B280">
        <f t="shared" si="21"/>
        <v>1205</v>
      </c>
      <c r="C280">
        <f>$G$36*EXP(-$G$32*(B280-1200))+(1/$G$32)*($G$33+$G$34*((B280-1200)-1/$G$32))</f>
        <v>6.2803135123975423E-7</v>
      </c>
      <c r="D280" s="13">
        <f t="shared" si="19"/>
        <v>20.083333333333332</v>
      </c>
      <c r="E280">
        <f t="shared" si="20"/>
        <v>628.03135123975426</v>
      </c>
    </row>
    <row r="281" spans="2:5">
      <c r="B281">
        <f t="shared" si="21"/>
        <v>1210</v>
      </c>
      <c r="C281">
        <f t="shared" ref="C281:C315" si="23">$G$36*EXP(-$G$32*(B281-1200))+(1/$G$32)*($G$33+$G$34*((B281-1200)-1/$G$32))</f>
        <v>6.5631135359282075E-7</v>
      </c>
      <c r="D281" s="13">
        <f t="shared" si="19"/>
        <v>20.166666666666668</v>
      </c>
      <c r="E281">
        <f t="shared" si="20"/>
        <v>656.31135359282075</v>
      </c>
    </row>
    <row r="282" spans="2:5">
      <c r="B282">
        <f t="shared" si="21"/>
        <v>1215</v>
      </c>
      <c r="C282">
        <f t="shared" si="23"/>
        <v>6.8394680358806679E-7</v>
      </c>
      <c r="D282" s="13">
        <f t="shared" si="19"/>
        <v>20.25</v>
      </c>
      <c r="E282">
        <f t="shared" si="20"/>
        <v>683.94680358806681</v>
      </c>
    </row>
    <row r="283" spans="2:5">
      <c r="B283">
        <f t="shared" si="21"/>
        <v>1220</v>
      </c>
      <c r="C283">
        <f t="shared" si="23"/>
        <v>7.1095239173848445E-7</v>
      </c>
      <c r="D283" s="13">
        <f t="shared" si="19"/>
        <v>20.333333333333332</v>
      </c>
      <c r="E283">
        <f t="shared" si="20"/>
        <v>710.95239173848449</v>
      </c>
    </row>
    <row r="284" spans="2:5">
      <c r="B284">
        <f t="shared" si="21"/>
        <v>1225</v>
      </c>
      <c r="C284">
        <f t="shared" si="23"/>
        <v>7.3734247373372718E-7</v>
      </c>
      <c r="D284" s="13">
        <f t="shared" si="19"/>
        <v>20.416666666666668</v>
      </c>
      <c r="E284">
        <f t="shared" si="20"/>
        <v>737.34247373372716</v>
      </c>
    </row>
    <row r="285" spans="2:5">
      <c r="B285">
        <f t="shared" si="21"/>
        <v>1230</v>
      </c>
      <c r="C285">
        <f t="shared" si="23"/>
        <v>7.6313107807133947E-7</v>
      </c>
      <c r="D285" s="13">
        <f t="shared" si="19"/>
        <v>20.5</v>
      </c>
      <c r="E285">
        <f t="shared" si="20"/>
        <v>763.13107807133952</v>
      </c>
    </row>
    <row r="286" spans="2:5">
      <c r="B286">
        <f t="shared" si="21"/>
        <v>1235</v>
      </c>
      <c r="C286">
        <f t="shared" si="23"/>
        <v>7.8833191351405664E-7</v>
      </c>
      <c r="D286" s="13">
        <f t="shared" si="19"/>
        <v>20.583333333333332</v>
      </c>
      <c r="E286">
        <f t="shared" si="20"/>
        <v>788.33191351405662</v>
      </c>
    </row>
    <row r="287" spans="2:5">
      <c r="B287">
        <f t="shared" si="21"/>
        <v>1240</v>
      </c>
      <c r="C287">
        <f t="shared" si="23"/>
        <v>8.1295837637713748E-7</v>
      </c>
      <c r="D287" s="13">
        <f t="shared" si="19"/>
        <v>20.666666666666668</v>
      </c>
      <c r="E287">
        <f t="shared" si="20"/>
        <v>812.95837637713748</v>
      </c>
    </row>
    <row r="288" spans="2:5">
      <c r="B288">
        <f t="shared" si="21"/>
        <v>1245</v>
      </c>
      <c r="C288">
        <f t="shared" si="23"/>
        <v>8.3702355764960905E-7</v>
      </c>
      <c r="D288" s="13">
        <f t="shared" si="19"/>
        <v>20.75</v>
      </c>
      <c r="E288">
        <f t="shared" si="20"/>
        <v>837.02355764960907</v>
      </c>
    </row>
    <row r="289" spans="2:5">
      <c r="B289">
        <f t="shared" si="21"/>
        <v>1250</v>
      </c>
      <c r="C289">
        <f t="shared" si="23"/>
        <v>8.6054024995320096E-7</v>
      </c>
      <c r="D289" s="13">
        <f t="shared" si="19"/>
        <v>20.833333333333332</v>
      </c>
      <c r="E289">
        <f t="shared" si="20"/>
        <v>860.54024995320094</v>
      </c>
    </row>
    <row r="290" spans="2:5">
      <c r="B290">
        <f t="shared" si="21"/>
        <v>1255</v>
      </c>
      <c r="C290">
        <f t="shared" si="23"/>
        <v>8.8352095434267722E-7</v>
      </c>
      <c r="D290" s="13">
        <f t="shared" si="19"/>
        <v>20.916666666666668</v>
      </c>
      <c r="E290">
        <f t="shared" si="20"/>
        <v>883.52095434267721</v>
      </c>
    </row>
    <row r="291" spans="2:5">
      <c r="B291">
        <f t="shared" si="21"/>
        <v>1260</v>
      </c>
      <c r="C291">
        <f t="shared" si="23"/>
        <v>9.059778869511726E-7</v>
      </c>
      <c r="D291" s="13">
        <f t="shared" si="19"/>
        <v>21</v>
      </c>
      <c r="E291">
        <f t="shared" si="20"/>
        <v>905.97788695117265</v>
      </c>
    </row>
    <row r="292" spans="2:5">
      <c r="B292">
        <f t="shared" si="21"/>
        <v>1265</v>
      </c>
      <c r="C292">
        <f t="shared" si="23"/>
        <v>9.2792298548407244E-7</v>
      </c>
      <c r="D292" s="13">
        <f t="shared" si="19"/>
        <v>21.083333333333332</v>
      </c>
      <c r="E292">
        <f t="shared" si="20"/>
        <v>927.92298548407246</v>
      </c>
    </row>
    <row r="293" spans="2:5">
      <c r="B293">
        <f t="shared" si="21"/>
        <v>1270</v>
      </c>
      <c r="C293">
        <f t="shared" si="23"/>
        <v>9.4936791556488452E-7</v>
      </c>
      <c r="D293" s="13">
        <f t="shared" si="19"/>
        <v>21.166666666666668</v>
      </c>
      <c r="E293">
        <f t="shared" si="20"/>
        <v>949.36791556488447</v>
      </c>
    </row>
    <row r="294" spans="2:5">
      <c r="B294">
        <f t="shared" si="21"/>
        <v>1275</v>
      </c>
      <c r="C294">
        <f t="shared" si="23"/>
        <v>9.7032407693647554E-7</v>
      </c>
      <c r="D294" s="13">
        <f t="shared" si="19"/>
        <v>21.25</v>
      </c>
      <c r="E294">
        <f t="shared" si="20"/>
        <v>970.32407693647554</v>
      </c>
    </row>
    <row r="295" spans="2:5">
      <c r="B295">
        <f t="shared" si="21"/>
        <v>1280</v>
      </c>
      <c r="C295">
        <f t="shared" si="23"/>
        <v>9.9080260952097221E-7</v>
      </c>
      <c r="D295" s="13">
        <f t="shared" si="19"/>
        <v>21.333333333333332</v>
      </c>
      <c r="E295">
        <f t="shared" si="20"/>
        <v>990.80260952097217</v>
      </c>
    </row>
    <row r="296" spans="2:5">
      <c r="B296">
        <f t="shared" si="21"/>
        <v>1285</v>
      </c>
      <c r="C296">
        <f t="shared" si="23"/>
        <v>1.0108143993415452E-6</v>
      </c>
      <c r="D296" s="13">
        <f t="shared" ref="D296:D359" si="24">B296/60</f>
        <v>21.416666666666668</v>
      </c>
      <c r="E296">
        <f t="shared" ref="E296:E359" si="25">C296*10^9</f>
        <v>1010.8143993415453</v>
      </c>
    </row>
    <row r="297" spans="2:5">
      <c r="B297">
        <f t="shared" si="21"/>
        <v>1290</v>
      </c>
      <c r="C297">
        <f t="shared" si="23"/>
        <v>1.0303700843092257E-6</v>
      </c>
      <c r="D297" s="13">
        <f t="shared" si="24"/>
        <v>21.5</v>
      </c>
      <c r="E297">
        <f t="shared" si="25"/>
        <v>1030.3700843092256</v>
      </c>
    </row>
    <row r="298" spans="2:5">
      <c r="B298">
        <f t="shared" si="21"/>
        <v>1295</v>
      </c>
      <c r="C298">
        <f t="shared" si="23"/>
        <v>1.0494800598778277E-6</v>
      </c>
      <c r="D298" s="13">
        <f t="shared" si="24"/>
        <v>21.583333333333332</v>
      </c>
      <c r="E298">
        <f t="shared" si="25"/>
        <v>1049.4800598778277</v>
      </c>
    </row>
    <row r="299" spans="2:5">
      <c r="B299">
        <f t="shared" ref="B299:B362" si="26">B298+$J$31/372</f>
        <v>1300</v>
      </c>
      <c r="C299">
        <f t="shared" si="23"/>
        <v>1.0681544845699893E-6</v>
      </c>
      <c r="D299" s="13">
        <f t="shared" si="24"/>
        <v>21.666666666666668</v>
      </c>
      <c r="E299">
        <f t="shared" si="25"/>
        <v>1068.1544845699893</v>
      </c>
    </row>
    <row r="300" spans="2:5">
      <c r="B300">
        <f t="shared" si="26"/>
        <v>1305</v>
      </c>
      <c r="C300">
        <f t="shared" si="23"/>
        <v>1.0864032853772586E-6</v>
      </c>
      <c r="D300" s="13">
        <f t="shared" si="24"/>
        <v>21.75</v>
      </c>
      <c r="E300">
        <f t="shared" si="25"/>
        <v>1086.4032853772585</v>
      </c>
    </row>
    <row r="301" spans="2:5">
      <c r="B301">
        <f t="shared" si="26"/>
        <v>1310</v>
      </c>
      <c r="C301">
        <f t="shared" si="23"/>
        <v>1.1042361630371085E-6</v>
      </c>
      <c r="D301" s="13">
        <f t="shared" si="24"/>
        <v>21.833333333333332</v>
      </c>
      <c r="E301">
        <f t="shared" si="25"/>
        <v>1104.2361630371086</v>
      </c>
    </row>
    <row r="302" spans="2:5">
      <c r="B302">
        <f t="shared" si="26"/>
        <v>1315</v>
      </c>
      <c r="C302">
        <f t="shared" si="23"/>
        <v>1.1216625971896748E-6</v>
      </c>
      <c r="D302" s="13">
        <f t="shared" si="24"/>
        <v>21.916666666666668</v>
      </c>
      <c r="E302">
        <f t="shared" si="25"/>
        <v>1121.6625971896747</v>
      </c>
    </row>
    <row r="303" spans="2:5">
      <c r="B303">
        <f t="shared" si="26"/>
        <v>1320</v>
      </c>
      <c r="C303">
        <f t="shared" si="23"/>
        <v>1.1386918514169634E-6</v>
      </c>
      <c r="D303" s="13">
        <f t="shared" si="24"/>
        <v>22</v>
      </c>
      <c r="E303">
        <f t="shared" si="25"/>
        <v>1138.6918514169633</v>
      </c>
    </row>
    <row r="304" spans="2:5">
      <c r="B304">
        <f t="shared" si="26"/>
        <v>1325</v>
      </c>
      <c r="C304">
        <f t="shared" si="23"/>
        <v>1.1553329781672072E-6</v>
      </c>
      <c r="D304" s="13">
        <f t="shared" si="24"/>
        <v>22.083333333333332</v>
      </c>
      <c r="E304">
        <f t="shared" si="25"/>
        <v>1155.3329781672073</v>
      </c>
    </row>
    <row r="305" spans="2:5">
      <c r="B305">
        <f t="shared" si="26"/>
        <v>1330</v>
      </c>
      <c r="C305">
        <f t="shared" si="23"/>
        <v>1.1715948235669849E-6</v>
      </c>
      <c r="D305" s="13">
        <f t="shared" si="24"/>
        <v>22.166666666666668</v>
      </c>
      <c r="E305">
        <f t="shared" si="25"/>
        <v>1171.5948235669848</v>
      </c>
    </row>
    <row r="306" spans="2:5">
      <c r="B306">
        <f t="shared" si="26"/>
        <v>1335</v>
      </c>
      <c r="C306">
        <f t="shared" si="23"/>
        <v>1.1874860321236649E-6</v>
      </c>
      <c r="D306" s="13">
        <f t="shared" si="24"/>
        <v>22.25</v>
      </c>
      <c r="E306">
        <f t="shared" si="25"/>
        <v>1187.4860321236649</v>
      </c>
    </row>
    <row r="307" spans="2:5">
      <c r="B307">
        <f t="shared" si="26"/>
        <v>1340</v>
      </c>
      <c r="C307">
        <f t="shared" si="23"/>
        <v>1.2030150513206717E-6</v>
      </c>
      <c r="D307" s="13">
        <f t="shared" si="24"/>
        <v>22.333333333333332</v>
      </c>
      <c r="E307">
        <f t="shared" si="25"/>
        <v>1203.0150513206718</v>
      </c>
    </row>
    <row r="308" spans="2:5">
      <c r="B308">
        <f t="shared" si="26"/>
        <v>1345</v>
      </c>
      <c r="C308">
        <f t="shared" si="23"/>
        <v>1.2181901361080167E-6</v>
      </c>
      <c r="D308" s="13">
        <f t="shared" si="24"/>
        <v>22.416666666666668</v>
      </c>
      <c r="E308">
        <f t="shared" si="25"/>
        <v>1218.1901361080168</v>
      </c>
    </row>
    <row r="309" spans="2:5">
      <c r="B309">
        <f t="shared" si="26"/>
        <v>1350</v>
      </c>
      <c r="C309">
        <f t="shared" si="23"/>
        <v>1.2330193532904833E-6</v>
      </c>
      <c r="D309" s="13">
        <f t="shared" si="24"/>
        <v>22.5</v>
      </c>
      <c r="E309">
        <f t="shared" si="25"/>
        <v>1233.0193532904832</v>
      </c>
    </row>
    <row r="310" spans="2:5">
      <c r="B310">
        <f t="shared" si="26"/>
        <v>1355</v>
      </c>
      <c r="C310">
        <f t="shared" si="23"/>
        <v>1.247510585815797E-6</v>
      </c>
      <c r="D310" s="13">
        <f t="shared" si="24"/>
        <v>22.583333333333332</v>
      </c>
      <c r="E310">
        <f t="shared" si="25"/>
        <v>1247.510585815797</v>
      </c>
    </row>
    <row r="311" spans="2:5">
      <c r="B311">
        <f t="shared" si="26"/>
        <v>1360</v>
      </c>
      <c r="C311">
        <f t="shared" si="23"/>
        <v>1.2616715369650592E-6</v>
      </c>
      <c r="D311" s="13">
        <f t="shared" si="24"/>
        <v>22.666666666666668</v>
      </c>
      <c r="E311">
        <f t="shared" si="25"/>
        <v>1261.6715369650592</v>
      </c>
    </row>
    <row r="312" spans="2:5">
      <c r="B312">
        <f t="shared" si="26"/>
        <v>1365</v>
      </c>
      <c r="C312">
        <f t="shared" si="23"/>
        <v>1.2755097344476745E-6</v>
      </c>
      <c r="D312" s="13">
        <f t="shared" si="24"/>
        <v>22.75</v>
      </c>
      <c r="E312">
        <f t="shared" si="25"/>
        <v>1275.5097344476746</v>
      </c>
    </row>
    <row r="313" spans="2:5">
      <c r="B313">
        <f t="shared" si="26"/>
        <v>1370</v>
      </c>
      <c r="C313">
        <f t="shared" si="23"/>
        <v>1.289032534402947E-6</v>
      </c>
      <c r="D313" s="13">
        <f t="shared" si="24"/>
        <v>22.833333333333332</v>
      </c>
      <c r="E313">
        <f t="shared" si="25"/>
        <v>1289.032534402947</v>
      </c>
    </row>
    <row r="314" spans="2:5">
      <c r="B314">
        <f t="shared" si="26"/>
        <v>1375</v>
      </c>
      <c r="C314">
        <f t="shared" si="23"/>
        <v>1.3022471253104733E-6</v>
      </c>
      <c r="D314" s="13">
        <f t="shared" si="24"/>
        <v>22.916666666666668</v>
      </c>
      <c r="E314">
        <f t="shared" si="25"/>
        <v>1302.2471253104734</v>
      </c>
    </row>
    <row r="315" spans="2:5">
      <c r="B315" s="16">
        <f t="shared" si="26"/>
        <v>1380</v>
      </c>
      <c r="C315">
        <f t="shared" si="23"/>
        <v>1.3151605318114095E-6</v>
      </c>
      <c r="D315" s="13">
        <f t="shared" si="24"/>
        <v>23</v>
      </c>
      <c r="E315">
        <f t="shared" si="25"/>
        <v>1315.1605318114096</v>
      </c>
    </row>
    <row r="316" spans="2:5">
      <c r="B316">
        <f t="shared" si="26"/>
        <v>1385</v>
      </c>
      <c r="C316">
        <f>$H$36*EXP(-$H$32*(B316-1380))+(1/$H$32)*($H$33+$H$34*((B316-1380)-1/$H$32))</f>
        <v>1.3271857866493588E-6</v>
      </c>
      <c r="D316" s="13">
        <f t="shared" si="24"/>
        <v>23.083333333333332</v>
      </c>
      <c r="E316">
        <f t="shared" si="25"/>
        <v>1327.1857866493588</v>
      </c>
    </row>
    <row r="317" spans="2:5">
      <c r="B317">
        <f t="shared" si="26"/>
        <v>1390</v>
      </c>
      <c r="C317">
        <f t="shared" ref="C317:C350" si="27">$H$36*EXP(-$H$32*(B317-1380))+(1/$H$32)*($H$33+$H$34*((B317-1380)-1/$H$32))</f>
        <v>1.3377538468102296E-6</v>
      </c>
      <c r="D317" s="13">
        <f t="shared" si="24"/>
        <v>23.166666666666668</v>
      </c>
      <c r="E317">
        <f t="shared" si="25"/>
        <v>1337.7538468102296</v>
      </c>
    </row>
    <row r="318" spans="2:5">
      <c r="B318">
        <f t="shared" si="26"/>
        <v>1395</v>
      </c>
      <c r="C318">
        <f t="shared" si="27"/>
        <v>1.3468979243939777E-6</v>
      </c>
      <c r="D318" s="13">
        <f t="shared" si="24"/>
        <v>23.25</v>
      </c>
      <c r="E318">
        <f t="shared" si="25"/>
        <v>1346.8979243939777</v>
      </c>
    </row>
    <row r="319" spans="2:5">
      <c r="B319">
        <f t="shared" si="26"/>
        <v>1400</v>
      </c>
      <c r="C319">
        <f t="shared" si="27"/>
        <v>1.3546504745367864E-6</v>
      </c>
      <c r="D319" s="13">
        <f t="shared" si="24"/>
        <v>23.333333333333332</v>
      </c>
      <c r="E319">
        <f t="shared" si="25"/>
        <v>1354.6504745367865</v>
      </c>
    </row>
    <row r="320" spans="2:5">
      <c r="B320">
        <f t="shared" si="26"/>
        <v>1405</v>
      </c>
      <c r="C320">
        <f t="shared" si="27"/>
        <v>1.3610432126636332E-6</v>
      </c>
      <c r="D320" s="13">
        <f t="shared" si="24"/>
        <v>23.416666666666668</v>
      </c>
      <c r="E320">
        <f t="shared" si="25"/>
        <v>1361.0432126636331</v>
      </c>
    </row>
    <row r="321" spans="2:5">
      <c r="B321">
        <f t="shared" si="26"/>
        <v>1410</v>
      </c>
      <c r="C321">
        <f t="shared" si="27"/>
        <v>1.3661071313476508E-6</v>
      </c>
      <c r="D321" s="13">
        <f t="shared" si="24"/>
        <v>23.5</v>
      </c>
      <c r="E321">
        <f t="shared" si="25"/>
        <v>1366.1071313476507</v>
      </c>
    </row>
    <row r="322" spans="2:5">
      <c r="B322">
        <f t="shared" si="26"/>
        <v>1415</v>
      </c>
      <c r="C322">
        <f t="shared" si="27"/>
        <v>1.3698725167852216E-6</v>
      </c>
      <c r="D322" s="13">
        <f t="shared" si="24"/>
        <v>23.583333333333332</v>
      </c>
      <c r="E322">
        <f t="shared" si="25"/>
        <v>1369.8725167852217</v>
      </c>
    </row>
    <row r="323" spans="2:5">
      <c r="B323">
        <f t="shared" si="26"/>
        <v>1420</v>
      </c>
      <c r="C323">
        <f t="shared" si="27"/>
        <v>1.3723689648955843E-6</v>
      </c>
      <c r="D323" s="13">
        <f t="shared" si="24"/>
        <v>23.666666666666668</v>
      </c>
      <c r="E323">
        <f t="shared" si="25"/>
        <v>1372.3689648955842</v>
      </c>
    </row>
    <row r="324" spans="2:5">
      <c r="B324">
        <f t="shared" si="26"/>
        <v>1425</v>
      </c>
      <c r="C324">
        <f t="shared" si="27"/>
        <v>1.3736253970534952E-6</v>
      </c>
      <c r="D324" s="13">
        <f t="shared" si="24"/>
        <v>23.75</v>
      </c>
      <c r="E324">
        <f t="shared" si="25"/>
        <v>1373.6253970534951</v>
      </c>
    </row>
    <row r="325" spans="2:5">
      <c r="B325">
        <f t="shared" si="26"/>
        <v>1430</v>
      </c>
      <c r="C325">
        <f t="shared" si="27"/>
        <v>1.3736700754633182E-6</v>
      </c>
      <c r="D325" s="13">
        <f t="shared" si="24"/>
        <v>23.833333333333332</v>
      </c>
      <c r="E325">
        <f t="shared" si="25"/>
        <v>1373.6700754633182</v>
      </c>
    </row>
    <row r="326" spans="2:5">
      <c r="B326">
        <f t="shared" si="26"/>
        <v>1435</v>
      </c>
      <c r="C326">
        <f t="shared" si="27"/>
        <v>1.3725306181827062E-6</v>
      </c>
      <c r="D326" s="13">
        <f t="shared" si="24"/>
        <v>23.916666666666668</v>
      </c>
      <c r="E326">
        <f t="shared" si="25"/>
        <v>1372.5306181827061</v>
      </c>
    </row>
    <row r="327" spans="2:5">
      <c r="B327">
        <f t="shared" si="26"/>
        <v>1440</v>
      </c>
      <c r="C327">
        <f t="shared" si="27"/>
        <v>1.370234013803872E-6</v>
      </c>
      <c r="D327" s="13">
        <f t="shared" si="24"/>
        <v>24</v>
      </c>
      <c r="E327">
        <f t="shared" si="25"/>
        <v>1370.2340138038721</v>
      </c>
    </row>
    <row r="328" spans="2:5">
      <c r="B328">
        <f t="shared" si="26"/>
        <v>1445</v>
      </c>
      <c r="C328">
        <f t="shared" si="27"/>
        <v>1.366806635800238E-6</v>
      </c>
      <c r="D328" s="13">
        <f t="shared" si="24"/>
        <v>24.083333333333332</v>
      </c>
      <c r="E328">
        <f t="shared" si="25"/>
        <v>1366.8066358002379</v>
      </c>
    </row>
    <row r="329" spans="2:5">
      <c r="B329">
        <f t="shared" si="26"/>
        <v>1450</v>
      </c>
      <c r="C329">
        <f t="shared" si="27"/>
        <v>1.3622742565461121E-6</v>
      </c>
      <c r="D329" s="13">
        <f t="shared" si="24"/>
        <v>24.166666666666668</v>
      </c>
      <c r="E329">
        <f t="shared" si="25"/>
        <v>1362.2742565461122</v>
      </c>
    </row>
    <row r="330" spans="2:5">
      <c r="B330">
        <f t="shared" si="26"/>
        <v>1455</v>
      </c>
      <c r="C330">
        <f t="shared" si="27"/>
        <v>1.3566620610168166E-6</v>
      </c>
      <c r="D330" s="13">
        <f t="shared" si="24"/>
        <v>24.25</v>
      </c>
      <c r="E330">
        <f t="shared" si="25"/>
        <v>1356.6620610168166</v>
      </c>
    </row>
    <row r="331" spans="2:5">
      <c r="B331">
        <f t="shared" si="26"/>
        <v>1460</v>
      </c>
      <c r="C331">
        <f t="shared" si="27"/>
        <v>1.3499946601765762E-6</v>
      </c>
      <c r="D331" s="13">
        <f t="shared" si="24"/>
        <v>24.333333333333332</v>
      </c>
      <c r="E331">
        <f t="shared" si="25"/>
        <v>1349.9946601765762</v>
      </c>
    </row>
    <row r="332" spans="2:5">
      <c r="B332">
        <f t="shared" si="26"/>
        <v>1465</v>
      </c>
      <c r="C332">
        <f t="shared" si="27"/>
        <v>1.342296104061266E-6</v>
      </c>
      <c r="D332" s="13">
        <f t="shared" si="24"/>
        <v>24.416666666666668</v>
      </c>
      <c r="E332">
        <f t="shared" si="25"/>
        <v>1342.2961040612661</v>
      </c>
    </row>
    <row r="333" spans="2:5">
      <c r="B333">
        <f t="shared" si="26"/>
        <v>1470</v>
      </c>
      <c r="C333">
        <f t="shared" si="27"/>
        <v>1.3335898945629845E-6</v>
      </c>
      <c r="D333" s="13">
        <f t="shared" si="24"/>
        <v>24.5</v>
      </c>
      <c r="E333">
        <f t="shared" si="25"/>
        <v>1333.5898945629845</v>
      </c>
    </row>
    <row r="334" spans="2:5">
      <c r="B334">
        <f t="shared" si="26"/>
        <v>1475</v>
      </c>
      <c r="C334">
        <f t="shared" si="27"/>
        <v>1.3238989979232386E-6</v>
      </c>
      <c r="D334" s="13">
        <f t="shared" si="24"/>
        <v>24.583333333333332</v>
      </c>
      <c r="E334">
        <f t="shared" si="25"/>
        <v>1323.8989979232385</v>
      </c>
    </row>
    <row r="335" spans="2:5">
      <c r="B335">
        <f t="shared" si="26"/>
        <v>1480</v>
      </c>
      <c r="C335">
        <f t="shared" si="27"/>
        <v>1.3132458569413887E-6</v>
      </c>
      <c r="D335" s="13">
        <f t="shared" si="24"/>
        <v>24.666666666666668</v>
      </c>
      <c r="E335">
        <f t="shared" si="25"/>
        <v>1313.2458569413886</v>
      </c>
    </row>
    <row r="336" spans="2:5">
      <c r="B336">
        <f t="shared" si="26"/>
        <v>1485</v>
      </c>
      <c r="C336">
        <f t="shared" si="27"/>
        <v>1.3016524029048433E-6</v>
      </c>
      <c r="D336" s="13">
        <f t="shared" si="24"/>
        <v>24.75</v>
      </c>
      <c r="E336">
        <f t="shared" si="25"/>
        <v>1301.6524029048433</v>
      </c>
    </row>
    <row r="337" spans="2:5">
      <c r="B337">
        <f t="shared" si="26"/>
        <v>1490</v>
      </c>
      <c r="C337">
        <f t="shared" si="27"/>
        <v>1.2891400672473394E-6</v>
      </c>
      <c r="D337" s="13">
        <f t="shared" si="24"/>
        <v>24.833333333333332</v>
      </c>
      <c r="E337">
        <f t="shared" si="25"/>
        <v>1289.1400672473394</v>
      </c>
    </row>
    <row r="338" spans="2:5">
      <c r="B338">
        <f t="shared" si="26"/>
        <v>1495</v>
      </c>
      <c r="C338">
        <f t="shared" si="27"/>
        <v>1.2757297929415087E-6</v>
      </c>
      <c r="D338" s="13">
        <f t="shared" si="24"/>
        <v>24.916666666666668</v>
      </c>
      <c r="E338">
        <f t="shared" si="25"/>
        <v>1275.7297929415085</v>
      </c>
    </row>
    <row r="339" spans="2:5">
      <c r="B339">
        <f t="shared" si="26"/>
        <v>1500</v>
      </c>
      <c r="C339">
        <f t="shared" si="27"/>
        <v>1.2614420456317933E-6</v>
      </c>
      <c r="D339" s="13">
        <f t="shared" si="24"/>
        <v>25</v>
      </c>
      <c r="E339">
        <f t="shared" si="25"/>
        <v>1261.4420456317932</v>
      </c>
    </row>
    <row r="340" spans="2:5">
      <c r="B340">
        <f t="shared" si="26"/>
        <v>1505</v>
      </c>
      <c r="C340">
        <f t="shared" si="27"/>
        <v>1.2462968245136155E-6</v>
      </c>
      <c r="D340" s="13">
        <f t="shared" si="24"/>
        <v>25.083333333333332</v>
      </c>
      <c r="E340">
        <f t="shared" si="25"/>
        <v>1246.2968245136155</v>
      </c>
    </row>
    <row r="341" spans="2:5">
      <c r="B341">
        <f t="shared" si="26"/>
        <v>1510</v>
      </c>
      <c r="C341">
        <f t="shared" si="27"/>
        <v>1.2303136729645913E-6</v>
      </c>
      <c r="D341" s="13">
        <f t="shared" si="24"/>
        <v>25.166666666666668</v>
      </c>
      <c r="E341">
        <f t="shared" si="25"/>
        <v>1230.3136729645912</v>
      </c>
    </row>
    <row r="342" spans="2:5">
      <c r="B342">
        <f t="shared" si="26"/>
        <v>1515</v>
      </c>
      <c r="C342">
        <f t="shared" si="27"/>
        <v>1.2135116889334468E-6</v>
      </c>
      <c r="D342" s="13">
        <f t="shared" si="24"/>
        <v>25.25</v>
      </c>
      <c r="E342">
        <f t="shared" si="25"/>
        <v>1213.5116889334467</v>
      </c>
    </row>
    <row r="343" spans="2:5">
      <c r="B343">
        <f t="shared" si="26"/>
        <v>1520</v>
      </c>
      <c r="C343">
        <f t="shared" si="27"/>
        <v>1.1959095350921447E-6</v>
      </c>
      <c r="D343" s="13">
        <f t="shared" si="24"/>
        <v>25.333333333333332</v>
      </c>
      <c r="E343">
        <f t="shared" si="25"/>
        <v>1195.9095350921448</v>
      </c>
    </row>
    <row r="344" spans="2:5">
      <c r="B344">
        <f t="shared" si="26"/>
        <v>1525</v>
      </c>
      <c r="C344">
        <f t="shared" si="27"/>
        <v>1.1775254487566284E-6</v>
      </c>
      <c r="D344" s="13">
        <f t="shared" si="24"/>
        <v>25.416666666666668</v>
      </c>
      <c r="E344">
        <f t="shared" si="25"/>
        <v>1177.5254487566285</v>
      </c>
    </row>
    <row r="345" spans="2:5">
      <c r="B345">
        <f t="shared" si="26"/>
        <v>1530</v>
      </c>
      <c r="C345">
        <f t="shared" si="27"/>
        <v>1.158377251581454E-6</v>
      </c>
      <c r="D345" s="13">
        <f t="shared" si="24"/>
        <v>25.5</v>
      </c>
      <c r="E345">
        <f t="shared" si="25"/>
        <v>1158.3772515814539</v>
      </c>
    </row>
    <row r="346" spans="2:5">
      <c r="B346">
        <f t="shared" si="26"/>
        <v>1535</v>
      </c>
      <c r="C346">
        <f t="shared" si="27"/>
        <v>1.1384823590334663E-6</v>
      </c>
      <c r="D346" s="13">
        <f t="shared" si="24"/>
        <v>25.583333333333332</v>
      </c>
      <c r="E346">
        <f t="shared" si="25"/>
        <v>1138.4823590334663</v>
      </c>
    </row>
    <row r="347" spans="2:5">
      <c r="B347">
        <f t="shared" si="26"/>
        <v>1540</v>
      </c>
      <c r="C347">
        <f t="shared" si="27"/>
        <v>1.1178577896495493E-6</v>
      </c>
      <c r="D347" s="13">
        <f t="shared" si="24"/>
        <v>25.666666666666668</v>
      </c>
      <c r="E347">
        <f t="shared" si="25"/>
        <v>1117.8577896495494</v>
      </c>
    </row>
    <row r="348" spans="2:5">
      <c r="B348">
        <f t="shared" si="26"/>
        <v>1545</v>
      </c>
      <c r="C348">
        <f t="shared" si="27"/>
        <v>1.096520174083377E-6</v>
      </c>
      <c r="D348" s="13">
        <f t="shared" si="24"/>
        <v>25.75</v>
      </c>
      <c r="E348">
        <f t="shared" si="25"/>
        <v>1096.520174083377</v>
      </c>
    </row>
    <row r="349" spans="2:5">
      <c r="B349">
        <f t="shared" si="26"/>
        <v>1550</v>
      </c>
      <c r="C349">
        <f t="shared" si="27"/>
        <v>1.0744857639459738E-6</v>
      </c>
      <c r="D349" s="13">
        <f t="shared" si="24"/>
        <v>25.833333333333332</v>
      </c>
      <c r="E349">
        <f t="shared" si="25"/>
        <v>1074.4857639459738</v>
      </c>
    </row>
    <row r="350" spans="2:5">
      <c r="B350">
        <f t="shared" si="26"/>
        <v>1555</v>
      </c>
      <c r="C350">
        <f t="shared" si="27"/>
        <v>1.051770440444781E-6</v>
      </c>
      <c r="D350" s="13">
        <f t="shared" si="24"/>
        <v>25.916666666666668</v>
      </c>
      <c r="E350">
        <f t="shared" si="25"/>
        <v>1051.7704404447809</v>
      </c>
    </row>
    <row r="351" spans="2:5">
      <c r="B351" s="16">
        <f t="shared" si="26"/>
        <v>1560</v>
      </c>
      <c r="C351">
        <f>$H$36*EXP(-$H$32*(B351-1380))+(1/$H$32)*($H$33+$H$34*((B351-1380)-1/$H$32))</f>
        <v>1.0283897228258234E-6</v>
      </c>
      <c r="D351" s="13">
        <f t="shared" si="24"/>
        <v>26</v>
      </c>
      <c r="E351">
        <f t="shared" si="25"/>
        <v>1028.3897228258234</v>
      </c>
    </row>
    <row r="352" spans="2:5">
      <c r="B352">
        <f t="shared" si="26"/>
        <v>1565</v>
      </c>
      <c r="C352">
        <f>$I$36*EXP(-$I$32*(B352-1560))+(1/$I$32)*($I$33+$I$34*((B352-1560)-1/$I$32))</f>
        <v>1.004952608416752E-6</v>
      </c>
      <c r="D352" s="13">
        <f t="shared" si="24"/>
        <v>26.083333333333332</v>
      </c>
      <c r="E352">
        <f t="shared" si="25"/>
        <v>1004.952608416752</v>
      </c>
    </row>
    <row r="353" spans="2:5">
      <c r="B353">
        <f t="shared" si="26"/>
        <v>1570</v>
      </c>
      <c r="C353">
        <f t="shared" ref="C353:C416" si="28">$I$36*EXP(-$I$32*(B353-1560))+(1/$I$32)*($I$33+$I$34*((B353-1560)-1/$I$32))</f>
        <v>9.8204966819777674E-7</v>
      </c>
      <c r="D353" s="13">
        <f t="shared" si="24"/>
        <v>26.166666666666668</v>
      </c>
      <c r="E353">
        <f t="shared" si="25"/>
        <v>982.04966819777678</v>
      </c>
    </row>
    <row r="354" spans="2:5">
      <c r="B354">
        <f t="shared" si="26"/>
        <v>1575</v>
      </c>
      <c r="C354">
        <f t="shared" si="28"/>
        <v>9.5966872737381073E-7</v>
      </c>
      <c r="D354" s="13">
        <f t="shared" si="24"/>
        <v>26.25</v>
      </c>
      <c r="E354">
        <f t="shared" si="25"/>
        <v>959.66872737381073</v>
      </c>
    </row>
    <row r="355" spans="2:5">
      <c r="B355">
        <f t="shared" si="26"/>
        <v>1580</v>
      </c>
      <c r="C355">
        <f t="shared" si="28"/>
        <v>9.3779788863534746E-7</v>
      </c>
      <c r="D355" s="13">
        <f t="shared" si="24"/>
        <v>26.333333333333332</v>
      </c>
      <c r="E355">
        <f t="shared" si="25"/>
        <v>937.79788863534748</v>
      </c>
    </row>
    <row r="356" spans="2:5">
      <c r="B356">
        <f t="shared" si="26"/>
        <v>1585</v>
      </c>
      <c r="C356">
        <f t="shared" si="28"/>
        <v>9.1642552583406358E-7</v>
      </c>
      <c r="D356" s="13">
        <f t="shared" si="24"/>
        <v>26.416666666666668</v>
      </c>
      <c r="E356">
        <f t="shared" si="25"/>
        <v>916.42552583406359</v>
      </c>
    </row>
    <row r="357" spans="2:5">
      <c r="B357">
        <f t="shared" si="26"/>
        <v>1590</v>
      </c>
      <c r="C357">
        <f t="shared" si="28"/>
        <v>8.9554027780256555E-7</v>
      </c>
      <c r="D357" s="13">
        <f t="shared" si="24"/>
        <v>26.5</v>
      </c>
      <c r="E357">
        <f t="shared" si="25"/>
        <v>895.54027780256558</v>
      </c>
    </row>
    <row r="358" spans="2:5">
      <c r="B358">
        <f t="shared" si="26"/>
        <v>1595</v>
      </c>
      <c r="C358">
        <f t="shared" si="28"/>
        <v>8.7513104231499498E-7</v>
      </c>
      <c r="D358" s="13">
        <f t="shared" si="24"/>
        <v>26.583333333333332</v>
      </c>
      <c r="E358">
        <f t="shared" si="25"/>
        <v>875.13104231499494</v>
      </c>
    </row>
    <row r="359" spans="2:5">
      <c r="B359">
        <f t="shared" si="26"/>
        <v>1600</v>
      </c>
      <c r="C359">
        <f t="shared" si="28"/>
        <v>8.5518697018528384E-7</v>
      </c>
      <c r="D359" s="13">
        <f t="shared" si="24"/>
        <v>26.666666666666668</v>
      </c>
      <c r="E359">
        <f t="shared" si="25"/>
        <v>855.18697018528383</v>
      </c>
    </row>
    <row r="360" spans="2:5">
      <c r="B360">
        <f t="shared" si="26"/>
        <v>1605</v>
      </c>
      <c r="C360">
        <f t="shared" si="28"/>
        <v>8.3569745949991958E-7</v>
      </c>
      <c r="D360" s="13">
        <f t="shared" ref="D360:D423" si="29">B360/60</f>
        <v>26.75</v>
      </c>
      <c r="E360">
        <f t="shared" ref="E360:E423" si="30">C360*10^9</f>
        <v>835.69745949991955</v>
      </c>
    </row>
    <row r="361" spans="2:5">
      <c r="B361">
        <f t="shared" si="26"/>
        <v>1610</v>
      </c>
      <c r="C361">
        <f t="shared" si="28"/>
        <v>8.1665214998215705E-7</v>
      </c>
      <c r="D361" s="13">
        <f t="shared" si="29"/>
        <v>26.833333333333332</v>
      </c>
      <c r="E361">
        <f t="shared" si="30"/>
        <v>816.65214998215708</v>
      </c>
    </row>
    <row r="362" spans="2:5">
      <c r="B362">
        <f t="shared" si="26"/>
        <v>1615</v>
      </c>
      <c r="C362">
        <f t="shared" si="28"/>
        <v>7.980409174846802E-7</v>
      </c>
      <c r="D362" s="13">
        <f t="shared" si="29"/>
        <v>26.916666666666668</v>
      </c>
      <c r="E362">
        <f t="shared" si="30"/>
        <v>798.04091748468022</v>
      </c>
    </row>
    <row r="363" spans="2:5">
      <c r="B363">
        <f t="shared" ref="B363:B426" si="31">B362+$J$31/372</f>
        <v>1620</v>
      </c>
      <c r="C363">
        <f t="shared" si="28"/>
        <v>7.7985386860778509E-7</v>
      </c>
      <c r="D363" s="13">
        <f t="shared" si="29"/>
        <v>27</v>
      </c>
      <c r="E363">
        <f t="shared" si="30"/>
        <v>779.8538686077851</v>
      </c>
    </row>
    <row r="364" spans="2:5">
      <c r="B364">
        <f t="shared" si="31"/>
        <v>1625</v>
      </c>
      <c r="C364">
        <f t="shared" si="28"/>
        <v>7.6208133544022592E-7</v>
      </c>
      <c r="D364" s="13">
        <f t="shared" si="29"/>
        <v>27.083333333333332</v>
      </c>
      <c r="E364">
        <f t="shared" si="30"/>
        <v>762.08133544022587</v>
      </c>
    </row>
    <row r="365" spans="2:5">
      <c r="B365">
        <f t="shared" si="31"/>
        <v>1630</v>
      </c>
      <c r="C365">
        <f t="shared" si="28"/>
        <v>7.4471387041992374E-7</v>
      </c>
      <c r="D365" s="13">
        <f t="shared" si="29"/>
        <v>27.166666666666668</v>
      </c>
      <c r="E365">
        <f t="shared" si="30"/>
        <v>744.71387041992375</v>
      </c>
    </row>
    <row r="366" spans="2:5">
      <c r="B366">
        <f t="shared" si="31"/>
        <v>1635</v>
      </c>
      <c r="C366">
        <f t="shared" si="28"/>
        <v>7.277422413118129E-7</v>
      </c>
      <c r="D366" s="13">
        <f t="shared" si="29"/>
        <v>27.25</v>
      </c>
      <c r="E366">
        <f t="shared" si="30"/>
        <v>727.7422413118129</v>
      </c>
    </row>
    <row r="367" spans="2:5">
      <c r="B367">
        <f t="shared" si="31"/>
        <v>1640</v>
      </c>
      <c r="C367">
        <f t="shared" si="28"/>
        <v>7.1115742630014772E-7</v>
      </c>
      <c r="D367" s="13">
        <f t="shared" si="29"/>
        <v>27.333333333333332</v>
      </c>
      <c r="E367">
        <f t="shared" si="30"/>
        <v>711.15742630014768</v>
      </c>
    </row>
    <row r="368" spans="2:5">
      <c r="B368">
        <f t="shared" si="31"/>
        <v>1645</v>
      </c>
      <c r="C368">
        <f t="shared" si="28"/>
        <v>6.9495060919266664E-7</v>
      </c>
      <c r="D368" s="13">
        <f t="shared" si="29"/>
        <v>27.416666666666668</v>
      </c>
      <c r="E368">
        <f t="shared" si="30"/>
        <v>694.95060919266666</v>
      </c>
    </row>
    <row r="369" spans="2:5">
      <c r="B369">
        <f t="shared" si="31"/>
        <v>1650</v>
      </c>
      <c r="C369">
        <f t="shared" si="28"/>
        <v>6.7911317473406133E-7</v>
      </c>
      <c r="D369" s="13">
        <f t="shared" si="29"/>
        <v>27.5</v>
      </c>
      <c r="E369">
        <f t="shared" si="30"/>
        <v>679.11317473406132</v>
      </c>
    </row>
    <row r="370" spans="2:5">
      <c r="B370">
        <f t="shared" si="31"/>
        <v>1655</v>
      </c>
      <c r="C370">
        <f t="shared" si="28"/>
        <v>6.6363670402626028E-7</v>
      </c>
      <c r="D370" s="13">
        <f t="shared" si="29"/>
        <v>27.583333333333332</v>
      </c>
      <c r="E370">
        <f t="shared" si="30"/>
        <v>663.6367040262603</v>
      </c>
    </row>
    <row r="371" spans="2:5">
      <c r="B371">
        <f t="shared" si="31"/>
        <v>1660</v>
      </c>
      <c r="C371">
        <f t="shared" si="28"/>
        <v>6.4851297005309282E-7</v>
      </c>
      <c r="D371" s="13">
        <f t="shared" si="29"/>
        <v>27.666666666666668</v>
      </c>
      <c r="E371">
        <f t="shared" si="30"/>
        <v>648.51297005309277</v>
      </c>
    </row>
    <row r="372" spans="2:5">
      <c r="B372">
        <f t="shared" si="31"/>
        <v>1665</v>
      </c>
      <c r="C372">
        <f t="shared" si="28"/>
        <v>6.3373393330695343E-7</v>
      </c>
      <c r="D372" s="13">
        <f t="shared" si="29"/>
        <v>27.75</v>
      </c>
      <c r="E372">
        <f t="shared" si="30"/>
        <v>633.73393330695342</v>
      </c>
    </row>
    <row r="373" spans="2:5">
      <c r="B373">
        <f t="shared" si="31"/>
        <v>1670</v>
      </c>
      <c r="C373">
        <f t="shared" si="28"/>
        <v>6.1929173751514313E-7</v>
      </c>
      <c r="D373" s="13">
        <f t="shared" si="29"/>
        <v>27.833333333333332</v>
      </c>
      <c r="E373">
        <f t="shared" si="30"/>
        <v>619.29173751514315</v>
      </c>
    </row>
    <row r="374" spans="2:5">
      <c r="B374">
        <f t="shared" si="31"/>
        <v>1675</v>
      </c>
      <c r="C374">
        <f t="shared" si="28"/>
        <v>6.0517870546361457E-7</v>
      </c>
      <c r="D374" s="13">
        <f t="shared" si="29"/>
        <v>27.916666666666668</v>
      </c>
      <c r="E374">
        <f t="shared" si="30"/>
        <v>605.17870546361462</v>
      </c>
    </row>
    <row r="375" spans="2:5">
      <c r="B375">
        <f t="shared" si="31"/>
        <v>1680</v>
      </c>
      <c r="C375">
        <f t="shared" si="28"/>
        <v>5.9138733491590199E-7</v>
      </c>
      <c r="D375" s="13">
        <f t="shared" si="29"/>
        <v>28</v>
      </c>
      <c r="E375">
        <f t="shared" si="30"/>
        <v>591.38733491590199</v>
      </c>
    </row>
    <row r="376" spans="2:5">
      <c r="B376">
        <f t="shared" si="31"/>
        <v>1685</v>
      </c>
      <c r="C376">
        <f t="shared" si="28"/>
        <v>5.7791029462506561E-7</v>
      </c>
      <c r="D376" s="13">
        <f t="shared" si="29"/>
        <v>28.083333333333332</v>
      </c>
      <c r="E376">
        <f t="shared" si="30"/>
        <v>577.9102946250656</v>
      </c>
    </row>
    <row r="377" spans="2:5">
      <c r="B377">
        <f t="shared" si="31"/>
        <v>1690</v>
      </c>
      <c r="C377">
        <f t="shared" si="28"/>
        <v>5.6474042043653172E-7</v>
      </c>
      <c r="D377" s="13">
        <f t="shared" si="29"/>
        <v>28.166666666666668</v>
      </c>
      <c r="E377">
        <f t="shared" si="30"/>
        <v>564.74042043653174</v>
      </c>
    </row>
    <row r="378" spans="2:5">
      <c r="B378">
        <f t="shared" si="31"/>
        <v>1695</v>
      </c>
      <c r="C378">
        <f t="shared" si="28"/>
        <v>5.5187071147975545E-7</v>
      </c>
      <c r="D378" s="13">
        <f t="shared" si="29"/>
        <v>28.25</v>
      </c>
      <c r="E378">
        <f t="shared" si="30"/>
        <v>551.87071147975541</v>
      </c>
    </row>
    <row r="379" spans="2:5">
      <c r="B379">
        <f t="shared" si="31"/>
        <v>1700</v>
      </c>
      <c r="C379">
        <f t="shared" si="28"/>
        <v>5.3929432644668285E-7</v>
      </c>
      <c r="D379" s="13">
        <f t="shared" si="29"/>
        <v>28.333333333333332</v>
      </c>
      <c r="E379">
        <f t="shared" si="30"/>
        <v>539.29432644668282</v>
      </c>
    </row>
    <row r="380" spans="2:5">
      <c r="B380">
        <f t="shared" si="31"/>
        <v>1705</v>
      </c>
      <c r="C380">
        <f t="shared" si="28"/>
        <v>5.2700457995503323E-7</v>
      </c>
      <c r="D380" s="13">
        <f t="shared" si="29"/>
        <v>28.416666666666668</v>
      </c>
      <c r="E380">
        <f t="shared" si="30"/>
        <v>527.00457995503325</v>
      </c>
    </row>
    <row r="381" spans="2:5">
      <c r="B381">
        <f t="shared" si="31"/>
        <v>1710</v>
      </c>
      <c r="C381">
        <f t="shared" si="28"/>
        <v>5.149949389944692E-7</v>
      </c>
      <c r="D381" s="13">
        <f t="shared" si="29"/>
        <v>28.5</v>
      </c>
      <c r="E381">
        <f t="shared" si="30"/>
        <v>514.99493899446918</v>
      </c>
    </row>
    <row r="382" spans="2:5">
      <c r="B382">
        <f t="shared" si="31"/>
        <v>1715</v>
      </c>
      <c r="C382">
        <f t="shared" si="28"/>
        <v>5.0325901945376445E-7</v>
      </c>
      <c r="D382" s="13">
        <f t="shared" si="29"/>
        <v>28.583333333333332</v>
      </c>
      <c r="E382">
        <f t="shared" si="30"/>
        <v>503.25901945376444</v>
      </c>
    </row>
    <row r="383" spans="2:5">
      <c r="B383">
        <f t="shared" si="31"/>
        <v>1720</v>
      </c>
      <c r="C383">
        <f t="shared" si="28"/>
        <v>4.9179058272712424E-7</v>
      </c>
      <c r="D383" s="13">
        <f t="shared" si="29"/>
        <v>28.666666666666668</v>
      </c>
      <c r="E383">
        <f t="shared" si="30"/>
        <v>491.79058272712422</v>
      </c>
    </row>
    <row r="384" spans="2:5">
      <c r="B384">
        <f t="shared" si="31"/>
        <v>1725</v>
      </c>
      <c r="C384">
        <f t="shared" si="28"/>
        <v>4.8058353239785337E-7</v>
      </c>
      <c r="D384" s="13">
        <f t="shared" si="29"/>
        <v>28.75</v>
      </c>
      <c r="E384">
        <f t="shared" si="30"/>
        <v>480.58353239785339</v>
      </c>
    </row>
    <row r="385" spans="2:5">
      <c r="B385">
        <f t="shared" si="31"/>
        <v>1730</v>
      </c>
      <c r="C385">
        <f t="shared" si="28"/>
        <v>4.6963191099761015E-7</v>
      </c>
      <c r="D385" s="13">
        <f t="shared" si="29"/>
        <v>28.833333333333332</v>
      </c>
      <c r="E385">
        <f t="shared" si="30"/>
        <v>469.63191099761013</v>
      </c>
    </row>
    <row r="386" spans="2:5">
      <c r="B386">
        <f t="shared" si="31"/>
        <v>1735</v>
      </c>
      <c r="C386">
        <f t="shared" si="28"/>
        <v>4.5892989683952182E-7</v>
      </c>
      <c r="D386" s="13">
        <f t="shared" si="29"/>
        <v>28.916666666666668</v>
      </c>
      <c r="E386">
        <f t="shared" si="30"/>
        <v>458.9298968395218</v>
      </c>
    </row>
    <row r="387" spans="2:5">
      <c r="B387">
        <f t="shared" si="31"/>
        <v>1740</v>
      </c>
      <c r="C387">
        <f t="shared" si="28"/>
        <v>4.4847180092347964E-7</v>
      </c>
      <c r="D387" s="13">
        <f t="shared" si="29"/>
        <v>29</v>
      </c>
      <c r="E387">
        <f t="shared" si="30"/>
        <v>448.47180092347963</v>
      </c>
    </row>
    <row r="388" spans="2:5">
      <c r="B388">
        <f t="shared" si="31"/>
        <v>1745</v>
      </c>
      <c r="C388">
        <f t="shared" si="28"/>
        <v>4.3825206391196783E-7</v>
      </c>
      <c r="D388" s="13">
        <f t="shared" si="29"/>
        <v>29.083333333333332</v>
      </c>
      <c r="E388">
        <f t="shared" si="30"/>
        <v>438.25206391196781</v>
      </c>
    </row>
    <row r="389" spans="2:5">
      <c r="B389">
        <f t="shared" si="31"/>
        <v>1750</v>
      </c>
      <c r="C389">
        <f t="shared" si="28"/>
        <v>4.2826525317481891E-7</v>
      </c>
      <c r="D389" s="13">
        <f t="shared" si="29"/>
        <v>29.166666666666668</v>
      </c>
      <c r="E389">
        <f t="shared" si="30"/>
        <v>428.26525317481889</v>
      </c>
    </row>
    <row r="390" spans="2:5">
      <c r="B390">
        <f t="shared" si="31"/>
        <v>1755</v>
      </c>
      <c r="C390">
        <f t="shared" si="28"/>
        <v>4.18506059901324E-7</v>
      </c>
      <c r="D390" s="13">
        <f t="shared" si="29"/>
        <v>29.25</v>
      </c>
      <c r="E390">
        <f t="shared" si="30"/>
        <v>418.50605990132402</v>
      </c>
    </row>
    <row r="391" spans="2:5">
      <c r="B391">
        <f t="shared" si="31"/>
        <v>1760</v>
      </c>
      <c r="C391">
        <f t="shared" si="28"/>
        <v>4.0896929627816364E-7</v>
      </c>
      <c r="D391" s="13">
        <f t="shared" si="29"/>
        <v>29.333333333333332</v>
      </c>
      <c r="E391">
        <f t="shared" si="30"/>
        <v>408.96929627816365</v>
      </c>
    </row>
    <row r="392" spans="2:5">
      <c r="B392">
        <f t="shared" si="31"/>
        <v>1765</v>
      </c>
      <c r="C392">
        <f t="shared" si="28"/>
        <v>3.9964989273165884E-7</v>
      </c>
      <c r="D392" s="13">
        <f t="shared" si="29"/>
        <v>29.416666666666668</v>
      </c>
      <c r="E392">
        <f t="shared" si="30"/>
        <v>399.64989273165884</v>
      </c>
    </row>
    <row r="393" spans="2:5">
      <c r="B393">
        <f t="shared" si="31"/>
        <v>1770</v>
      </c>
      <c r="C393">
        <f t="shared" si="28"/>
        <v>3.905428952328759E-7</v>
      </c>
      <c r="D393" s="13">
        <f t="shared" si="29"/>
        <v>29.5</v>
      </c>
      <c r="E393">
        <f t="shared" si="30"/>
        <v>390.54289523287588</v>
      </c>
    </row>
    <row r="394" spans="2:5">
      <c r="B394">
        <f t="shared" si="31"/>
        <v>1775</v>
      </c>
      <c r="C394">
        <f t="shared" si="28"/>
        <v>3.8164346266415264E-7</v>
      </c>
      <c r="D394" s="13">
        <f t="shared" si="29"/>
        <v>29.583333333333332</v>
      </c>
      <c r="E394">
        <f t="shared" si="30"/>
        <v>381.64346266415265</v>
      </c>
    </row>
    <row r="395" spans="2:5">
      <c r="B395">
        <f t="shared" si="31"/>
        <v>1780</v>
      </c>
      <c r="C395">
        <f t="shared" si="28"/>
        <v>3.7294686424564683E-7</v>
      </c>
      <c r="D395" s="13">
        <f t="shared" si="29"/>
        <v>29.666666666666668</v>
      </c>
      <c r="E395">
        <f t="shared" si="30"/>
        <v>372.94686424564685</v>
      </c>
    </row>
    <row r="396" spans="2:5">
      <c r="B396">
        <f t="shared" si="31"/>
        <v>1785</v>
      </c>
      <c r="C396">
        <f t="shared" si="28"/>
        <v>3.6444847702053784E-7</v>
      </c>
      <c r="D396" s="13">
        <f t="shared" si="29"/>
        <v>29.75</v>
      </c>
      <c r="E396">
        <f t="shared" si="30"/>
        <v>364.44847702053784</v>
      </c>
    </row>
    <row r="397" spans="2:5">
      <c r="B397">
        <f t="shared" si="31"/>
        <v>1790</v>
      </c>
      <c r="C397">
        <f t="shared" si="28"/>
        <v>3.5614378339754472E-7</v>
      </c>
      <c r="D397" s="13">
        <f t="shared" si="29"/>
        <v>29.833333333333332</v>
      </c>
      <c r="E397">
        <f t="shared" si="30"/>
        <v>356.14378339754472</v>
      </c>
    </row>
    <row r="398" spans="2:5">
      <c r="B398">
        <f t="shared" si="31"/>
        <v>1795</v>
      </c>
      <c r="C398">
        <f t="shared" si="28"/>
        <v>3.4802836874945574E-7</v>
      </c>
      <c r="D398" s="13">
        <f t="shared" si="29"/>
        <v>29.916666666666668</v>
      </c>
      <c r="E398">
        <f t="shared" si="30"/>
        <v>348.02836874945575</v>
      </c>
    </row>
    <row r="399" spans="2:5">
      <c r="B399">
        <f t="shared" si="31"/>
        <v>1800</v>
      </c>
      <c r="C399">
        <f t="shared" si="28"/>
        <v>3.4009791906639082E-7</v>
      </c>
      <c r="D399" s="13">
        <f t="shared" si="29"/>
        <v>30</v>
      </c>
      <c r="E399">
        <f t="shared" si="30"/>
        <v>340.09791906639083</v>
      </c>
    </row>
    <row r="400" spans="2:5">
      <c r="B400">
        <f t="shared" si="31"/>
        <v>1805</v>
      </c>
      <c r="C400">
        <f t="shared" si="28"/>
        <v>3.3234821866255068E-7</v>
      </c>
      <c r="D400" s="13">
        <f t="shared" si="29"/>
        <v>30.083333333333332</v>
      </c>
      <c r="E400">
        <f t="shared" si="30"/>
        <v>332.34821866255066</v>
      </c>
    </row>
    <row r="401" spans="2:5">
      <c r="B401">
        <f t="shared" si="31"/>
        <v>1810</v>
      </c>
      <c r="C401">
        <f t="shared" si="28"/>
        <v>3.247751479352338E-7</v>
      </c>
      <c r="D401" s="13">
        <f t="shared" si="29"/>
        <v>30.166666666666668</v>
      </c>
      <c r="E401">
        <f t="shared" si="30"/>
        <v>324.7751479352338</v>
      </c>
    </row>
    <row r="402" spans="2:5">
      <c r="B402">
        <f t="shared" si="31"/>
        <v>1815</v>
      </c>
      <c r="C402">
        <f t="shared" si="28"/>
        <v>3.1737468117492821E-7</v>
      </c>
      <c r="D402" s="13">
        <f t="shared" si="29"/>
        <v>30.25</v>
      </c>
      <c r="E402">
        <f t="shared" si="30"/>
        <v>317.37468117492824</v>
      </c>
    </row>
    <row r="403" spans="2:5">
      <c r="B403">
        <f t="shared" si="31"/>
        <v>1820</v>
      </c>
      <c r="C403">
        <f t="shared" si="28"/>
        <v>3.1014288442531698E-7</v>
      </c>
      <c r="D403" s="13">
        <f t="shared" si="29"/>
        <v>30.333333333333332</v>
      </c>
      <c r="E403">
        <f t="shared" si="30"/>
        <v>310.14288442531699</v>
      </c>
    </row>
    <row r="404" spans="2:5">
      <c r="B404">
        <f t="shared" si="31"/>
        <v>1825</v>
      </c>
      <c r="C404">
        <f t="shared" si="28"/>
        <v>3.0307591339205612E-7</v>
      </c>
      <c r="D404" s="13">
        <f t="shared" si="29"/>
        <v>30.416666666666668</v>
      </c>
      <c r="E404">
        <f t="shared" si="30"/>
        <v>303.07591339205612</v>
      </c>
    </row>
    <row r="405" spans="2:5">
      <c r="B405">
        <f t="shared" si="31"/>
        <v>1830</v>
      </c>
      <c r="C405">
        <f t="shared" si="28"/>
        <v>2.9617001139921724E-7</v>
      </c>
      <c r="D405" s="13">
        <f t="shared" si="29"/>
        <v>30.5</v>
      </c>
      <c r="E405">
        <f t="shared" si="30"/>
        <v>296.17001139921723</v>
      </c>
    </row>
    <row r="406" spans="2:5">
      <c r="B406">
        <f t="shared" si="31"/>
        <v>1835</v>
      </c>
      <c r="C406">
        <f t="shared" si="28"/>
        <v>2.8942150739230444E-7</v>
      </c>
      <c r="D406" s="13">
        <f t="shared" si="29"/>
        <v>30.583333333333332</v>
      </c>
      <c r="E406">
        <f t="shared" si="30"/>
        <v>289.42150739230442</v>
      </c>
    </row>
    <row r="407" spans="2:5">
      <c r="B407">
        <f t="shared" si="31"/>
        <v>1840</v>
      </c>
      <c r="C407">
        <f t="shared" si="28"/>
        <v>2.8282681398678796E-7</v>
      </c>
      <c r="D407" s="13">
        <f t="shared" si="29"/>
        <v>30.666666666666668</v>
      </c>
      <c r="E407">
        <f t="shared" si="30"/>
        <v>282.82681398678795</v>
      </c>
    </row>
    <row r="408" spans="2:5">
      <c r="B408">
        <f t="shared" si="31"/>
        <v>1845</v>
      </c>
      <c r="C408">
        <f t="shared" si="28"/>
        <v>2.7638242556111412E-7</v>
      </c>
      <c r="D408" s="13">
        <f t="shared" si="29"/>
        <v>30.75</v>
      </c>
      <c r="E408">
        <f t="shared" si="30"/>
        <v>276.38242556111413</v>
      </c>
    </row>
    <row r="409" spans="2:5">
      <c r="B409">
        <f t="shared" si="31"/>
        <v>1850</v>
      </c>
      <c r="C409">
        <f t="shared" si="28"/>
        <v>2.7008491639317939E-7</v>
      </c>
      <c r="D409" s="13">
        <f t="shared" si="29"/>
        <v>30.833333333333332</v>
      </c>
      <c r="E409">
        <f t="shared" si="30"/>
        <v>270.08491639317941</v>
      </c>
    </row>
    <row r="410" spans="2:5">
      <c r="B410">
        <f t="shared" si="31"/>
        <v>1855</v>
      </c>
      <c r="C410">
        <f t="shared" si="28"/>
        <v>2.6393093883927743E-7</v>
      </c>
      <c r="D410" s="13">
        <f t="shared" si="29"/>
        <v>30.916666666666668</v>
      </c>
      <c r="E410">
        <f t="shared" si="30"/>
        <v>263.93093883927742</v>
      </c>
    </row>
    <row r="411" spans="2:5">
      <c r="B411">
        <f t="shared" si="31"/>
        <v>1860</v>
      </c>
      <c r="C411">
        <f t="shared" si="28"/>
        <v>2.5791722155455146E-7</v>
      </c>
      <c r="D411" s="13">
        <f t="shared" si="29"/>
        <v>31</v>
      </c>
      <c r="E411">
        <f t="shared" si="30"/>
        <v>257.91722155455147</v>
      </c>
    </row>
    <row r="412" spans="2:5">
      <c r="B412">
        <f t="shared" si="31"/>
        <v>1865</v>
      </c>
      <c r="C412">
        <f t="shared" si="28"/>
        <v>2.5204056775400567E-7</v>
      </c>
      <c r="D412" s="13">
        <f t="shared" si="29"/>
        <v>31.083333333333332</v>
      </c>
      <c r="E412">
        <f t="shared" si="30"/>
        <v>252.04056775400568</v>
      </c>
    </row>
    <row r="413" spans="2:5">
      <c r="B413">
        <f t="shared" si="31"/>
        <v>1870</v>
      </c>
      <c r="C413">
        <f t="shared" si="28"/>
        <v>2.4629785351315111E-7</v>
      </c>
      <c r="D413" s="13">
        <f t="shared" si="29"/>
        <v>31.166666666666668</v>
      </c>
      <c r="E413">
        <f t="shared" si="30"/>
        <v>246.2978535131511</v>
      </c>
    </row>
    <row r="414" spans="2:5">
      <c r="B414">
        <f t="shared" si="31"/>
        <v>1875</v>
      </c>
      <c r="C414">
        <f t="shared" si="28"/>
        <v>2.4068602610738292E-7</v>
      </c>
      <c r="D414" s="13">
        <f t="shared" si="29"/>
        <v>31.25</v>
      </c>
      <c r="E414">
        <f t="shared" si="30"/>
        <v>240.68602610738293</v>
      </c>
    </row>
    <row r="415" spans="2:5">
      <c r="B415">
        <f t="shared" si="31"/>
        <v>1880</v>
      </c>
      <c r="C415">
        <f t="shared" si="28"/>
        <v>2.3520210238920679E-7</v>
      </c>
      <c r="D415" s="13">
        <f t="shared" si="29"/>
        <v>31.333333333333332</v>
      </c>
      <c r="E415">
        <f t="shared" si="30"/>
        <v>235.20210238920677</v>
      </c>
    </row>
    <row r="416" spans="2:5">
      <c r="B416">
        <f t="shared" si="31"/>
        <v>1885</v>
      </c>
      <c r="C416">
        <f t="shared" si="28"/>
        <v>2.2984316720245038E-7</v>
      </c>
      <c r="D416" s="13">
        <f t="shared" si="29"/>
        <v>31.416666666666668</v>
      </c>
      <c r="E416">
        <f t="shared" si="30"/>
        <v>229.84316720245039</v>
      </c>
    </row>
    <row r="417" spans="2:5">
      <c r="B417">
        <f t="shared" si="31"/>
        <v>1890</v>
      </c>
      <c r="C417">
        <f t="shared" ref="C417:C480" si="32">$I$36*EXP(-$I$32*(B417-1560))+(1/$I$32)*($I$33+$I$34*((B417-1560)-1/$I$32))</f>
        <v>2.246063718326185E-7</v>
      </c>
      <c r="D417" s="13">
        <f t="shared" si="29"/>
        <v>31.5</v>
      </c>
      <c r="E417">
        <f t="shared" si="30"/>
        <v>224.60637183261849</v>
      </c>
    </row>
    <row r="418" spans="2:5">
      <c r="B418">
        <f t="shared" si="31"/>
        <v>1895</v>
      </c>
      <c r="C418">
        <f t="shared" si="32"/>
        <v>2.1948893249256729E-7</v>
      </c>
      <c r="D418" s="13">
        <f t="shared" si="29"/>
        <v>31.583333333333332</v>
      </c>
      <c r="E418">
        <f t="shared" si="30"/>
        <v>219.4889324925673</v>
      </c>
    </row>
    <row r="419" spans="2:5">
      <c r="B419">
        <f t="shared" si="31"/>
        <v>1900</v>
      </c>
      <c r="C419">
        <f t="shared" si="32"/>
        <v>2.1448812884269208E-7</v>
      </c>
      <c r="D419" s="13">
        <f t="shared" si="29"/>
        <v>31.666666666666668</v>
      </c>
      <c r="E419">
        <f t="shared" si="30"/>
        <v>214.48812884269208</v>
      </c>
    </row>
    <row r="420" spans="2:5">
      <c r="B420">
        <f t="shared" si="31"/>
        <v>1905</v>
      </c>
      <c r="C420">
        <f t="shared" si="32"/>
        <v>2.0960130254484405E-7</v>
      </c>
      <c r="D420" s="13">
        <f t="shared" si="29"/>
        <v>31.75</v>
      </c>
      <c r="E420">
        <f t="shared" si="30"/>
        <v>209.60130254484406</v>
      </c>
    </row>
    <row r="421" spans="2:5">
      <c r="B421">
        <f t="shared" si="31"/>
        <v>1910</v>
      </c>
      <c r="C421">
        <f t="shared" si="32"/>
        <v>2.0482585584920433E-7</v>
      </c>
      <c r="D421" s="13">
        <f t="shared" si="29"/>
        <v>31.833333333333332</v>
      </c>
      <c r="E421">
        <f t="shared" si="30"/>
        <v>204.82585584920432</v>
      </c>
    </row>
    <row r="422" spans="2:5">
      <c r="B422">
        <f t="shared" si="31"/>
        <v>1915</v>
      </c>
      <c r="C422">
        <f t="shared" si="32"/>
        <v>2.0015925021336696E-7</v>
      </c>
      <c r="D422" s="13">
        <f t="shared" si="29"/>
        <v>31.916666666666668</v>
      </c>
      <c r="E422">
        <f t="shared" si="30"/>
        <v>200.15925021336696</v>
      </c>
    </row>
    <row r="423" spans="2:5">
      <c r="B423">
        <f t="shared" si="31"/>
        <v>1920</v>
      </c>
      <c r="C423">
        <f t="shared" si="32"/>
        <v>1.9559900495289459E-7</v>
      </c>
      <c r="D423" s="13">
        <f t="shared" si="29"/>
        <v>32</v>
      </c>
      <c r="E423">
        <f t="shared" si="30"/>
        <v>195.59900495289457</v>
      </c>
    </row>
    <row r="424" spans="2:5">
      <c r="B424">
        <f t="shared" si="31"/>
        <v>1925</v>
      </c>
      <c r="C424">
        <f t="shared" si="32"/>
        <v>1.911426959226311E-7</v>
      </c>
      <c r="D424" s="13">
        <f t="shared" ref="D424:D487" si="33">B424/60</f>
        <v>32.083333333333336</v>
      </c>
      <c r="E424">
        <f t="shared" ref="E424:E487" si="34">C424*10^9</f>
        <v>191.14269592263111</v>
      </c>
    </row>
    <row r="425" spans="2:5">
      <c r="B425">
        <f t="shared" si="31"/>
        <v>1930</v>
      </c>
      <c r="C425">
        <f t="shared" si="32"/>
        <v>1.8678795422806903E-7</v>
      </c>
      <c r="D425" s="13">
        <f t="shared" si="33"/>
        <v>32.166666666666664</v>
      </c>
      <c r="E425">
        <f t="shared" si="34"/>
        <v>186.78795422806903</v>
      </c>
    </row>
    <row r="426" spans="2:5">
      <c r="B426">
        <f t="shared" si="31"/>
        <v>1935</v>
      </c>
      <c r="C426">
        <f t="shared" si="32"/>
        <v>1.8253246496608766E-7</v>
      </c>
      <c r="D426" s="13">
        <f t="shared" si="33"/>
        <v>32.25</v>
      </c>
      <c r="E426">
        <f t="shared" si="34"/>
        <v>182.53246496608767</v>
      </c>
    </row>
    <row r="427" spans="2:5">
      <c r="B427">
        <f t="shared" ref="B427:B490" si="35">B426+$J$31/372</f>
        <v>1940</v>
      </c>
      <c r="C427">
        <f t="shared" si="32"/>
        <v>1.7837396599439139E-7</v>
      </c>
      <c r="D427" s="13">
        <f t="shared" si="33"/>
        <v>32.333333333333336</v>
      </c>
      <c r="E427">
        <f t="shared" si="34"/>
        <v>178.3739659943914</v>
      </c>
    </row>
    <row r="428" spans="2:5">
      <c r="B428">
        <f t="shared" si="35"/>
        <v>1945</v>
      </c>
      <c r="C428">
        <f t="shared" si="32"/>
        <v>1.7431024672899559E-7</v>
      </c>
      <c r="D428" s="13">
        <f t="shared" si="33"/>
        <v>32.416666666666664</v>
      </c>
      <c r="E428">
        <f t="shared" si="34"/>
        <v>174.31024672899559</v>
      </c>
    </row>
    <row r="429" spans="2:5">
      <c r="B429">
        <f t="shared" si="35"/>
        <v>1950</v>
      </c>
      <c r="C429">
        <f t="shared" si="32"/>
        <v>1.7033914696911925E-7</v>
      </c>
      <c r="D429" s="13">
        <f t="shared" si="33"/>
        <v>32.5</v>
      </c>
      <c r="E429">
        <f t="shared" si="34"/>
        <v>170.33914696911924</v>
      </c>
    </row>
    <row r="430" spans="2:5">
      <c r="B430">
        <f t="shared" si="35"/>
        <v>1955</v>
      </c>
      <c r="C430">
        <f t="shared" si="32"/>
        <v>1.664585557488609E-7</v>
      </c>
      <c r="D430" s="13">
        <f t="shared" si="33"/>
        <v>32.583333333333336</v>
      </c>
      <c r="E430">
        <f t="shared" si="34"/>
        <v>166.4585557488609</v>
      </c>
    </row>
    <row r="431" spans="2:5">
      <c r="B431">
        <f t="shared" si="35"/>
        <v>1960</v>
      </c>
      <c r="C431">
        <f t="shared" si="32"/>
        <v>1.6266641021504643E-7</v>
      </c>
      <c r="D431" s="13">
        <f t="shared" si="33"/>
        <v>32.666666666666664</v>
      </c>
      <c r="E431">
        <f t="shared" si="34"/>
        <v>162.66641021504643</v>
      </c>
    </row>
    <row r="432" spans="2:5">
      <c r="B432">
        <f t="shared" si="35"/>
        <v>1965</v>
      </c>
      <c r="C432">
        <f t="shared" si="32"/>
        <v>1.5896069453065356E-7</v>
      </c>
      <c r="D432" s="13">
        <f t="shared" si="33"/>
        <v>32.75</v>
      </c>
      <c r="E432">
        <f t="shared" si="34"/>
        <v>158.96069453065357</v>
      </c>
    </row>
    <row r="433" spans="2:5">
      <c r="B433">
        <f t="shared" si="35"/>
        <v>1970</v>
      </c>
      <c r="C433">
        <f t="shared" si="32"/>
        <v>1.5533943880322844E-7</v>
      </c>
      <c r="D433" s="13">
        <f t="shared" si="33"/>
        <v>32.833333333333336</v>
      </c>
      <c r="E433">
        <f t="shared" si="34"/>
        <v>155.33943880322843</v>
      </c>
    </row>
    <row r="434" spans="2:5">
      <c r="B434">
        <f t="shared" si="35"/>
        <v>1975</v>
      </c>
      <c r="C434">
        <f t="shared" si="32"/>
        <v>1.5180071803772587E-7</v>
      </c>
      <c r="D434" s="13">
        <f t="shared" si="33"/>
        <v>32.916666666666664</v>
      </c>
      <c r="E434">
        <f t="shared" si="34"/>
        <v>151.80071803772589</v>
      </c>
    </row>
    <row r="435" spans="2:5">
      <c r="B435">
        <f t="shared" si="35"/>
        <v>1980</v>
      </c>
      <c r="C435">
        <f t="shared" si="32"/>
        <v>1.4834265111321659E-7</v>
      </c>
      <c r="D435" s="13">
        <f t="shared" si="33"/>
        <v>33</v>
      </c>
      <c r="E435">
        <f t="shared" si="34"/>
        <v>148.34265111321659</v>
      </c>
    </row>
    <row r="436" spans="2:5">
      <c r="B436">
        <f t="shared" si="35"/>
        <v>1985</v>
      </c>
      <c r="C436">
        <f t="shared" si="32"/>
        <v>1.4496339978291641E-7</v>
      </c>
      <c r="D436" s="13">
        <f t="shared" si="33"/>
        <v>33.083333333333336</v>
      </c>
      <c r="E436">
        <f t="shared" si="34"/>
        <v>144.96339978291641</v>
      </c>
    </row>
    <row r="437" spans="2:5">
      <c r="B437">
        <f t="shared" si="35"/>
        <v>1990</v>
      </c>
      <c r="C437">
        <f t="shared" si="32"/>
        <v>1.416611676970073E-7</v>
      </c>
      <c r="D437" s="13">
        <f t="shared" si="33"/>
        <v>33.166666666666664</v>
      </c>
      <c r="E437">
        <f t="shared" si="34"/>
        <v>141.6611676970073</v>
      </c>
    </row>
    <row r="438" spans="2:5">
      <c r="B438">
        <f t="shared" si="35"/>
        <v>1995</v>
      </c>
      <c r="C438">
        <f t="shared" si="32"/>
        <v>1.3843419944772982E-7</v>
      </c>
      <c r="D438" s="13">
        <f t="shared" si="33"/>
        <v>33.25</v>
      </c>
      <c r="E438">
        <f t="shared" si="34"/>
        <v>138.43419944772984</v>
      </c>
    </row>
    <row r="439" spans="2:5">
      <c r="B439">
        <f t="shared" si="35"/>
        <v>2000</v>
      </c>
      <c r="C439">
        <f t="shared" si="32"/>
        <v>1.3528077963623945E-7</v>
      </c>
      <c r="D439" s="13">
        <f t="shared" si="33"/>
        <v>33.333333333333336</v>
      </c>
      <c r="E439">
        <f t="shared" si="34"/>
        <v>135.28077963623946</v>
      </c>
    </row>
    <row r="440" spans="2:5">
      <c r="B440">
        <f t="shared" si="35"/>
        <v>2005</v>
      </c>
      <c r="C440">
        <f t="shared" si="32"/>
        <v>1.321992319607311E-7</v>
      </c>
      <c r="D440" s="13">
        <f t="shared" si="33"/>
        <v>33.416666666666664</v>
      </c>
      <c r="E440">
        <f t="shared" si="34"/>
        <v>132.19923196073111</v>
      </c>
    </row>
    <row r="441" spans="2:5">
      <c r="B441">
        <f t="shared" si="35"/>
        <v>2010</v>
      </c>
      <c r="C441">
        <f t="shared" si="32"/>
        <v>1.2918791832534726E-7</v>
      </c>
      <c r="D441" s="13">
        <f t="shared" si="33"/>
        <v>33.5</v>
      </c>
      <c r="E441">
        <f t="shared" si="34"/>
        <v>129.18791832534725</v>
      </c>
    </row>
    <row r="442" spans="2:5">
      <c r="B442">
        <f t="shared" si="35"/>
        <v>2015</v>
      </c>
      <c r="C442">
        <f t="shared" si="32"/>
        <v>1.2624523796939492E-7</v>
      </c>
      <c r="D442" s="13">
        <f t="shared" si="33"/>
        <v>33.583333333333336</v>
      </c>
      <c r="E442">
        <f t="shared" si="34"/>
        <v>126.24523796939492</v>
      </c>
    </row>
    <row r="443" spans="2:5">
      <c r="B443">
        <f t="shared" si="35"/>
        <v>2020</v>
      </c>
      <c r="C443">
        <f t="shared" si="32"/>
        <v>1.2336962661641011E-7</v>
      </c>
      <c r="D443" s="13">
        <f t="shared" si="33"/>
        <v>33.666666666666664</v>
      </c>
      <c r="E443">
        <f t="shared" si="34"/>
        <v>123.36962661641012</v>
      </c>
    </row>
    <row r="444" spans="2:5">
      <c r="B444">
        <f t="shared" si="35"/>
        <v>2025</v>
      </c>
      <c r="C444">
        <f t="shared" si="32"/>
        <v>1.2055955564261628E-7</v>
      </c>
      <c r="D444" s="13">
        <f t="shared" si="33"/>
        <v>33.75</v>
      </c>
      <c r="E444">
        <f t="shared" si="34"/>
        <v>120.55955564261627</v>
      </c>
    </row>
    <row r="445" spans="2:5">
      <c r="B445">
        <f t="shared" si="35"/>
        <v>2030</v>
      </c>
      <c r="C445">
        <f t="shared" si="32"/>
        <v>1.1781353126433499E-7</v>
      </c>
      <c r="D445" s="13">
        <f t="shared" si="33"/>
        <v>33.833333333333336</v>
      </c>
      <c r="E445">
        <f t="shared" si="34"/>
        <v>117.813531264335</v>
      </c>
    </row>
    <row r="446" spans="2:5">
      <c r="B446">
        <f t="shared" si="35"/>
        <v>2035</v>
      </c>
      <c r="C446">
        <f t="shared" si="32"/>
        <v>1.1513009374391728E-7</v>
      </c>
      <c r="D446" s="13">
        <f t="shared" si="33"/>
        <v>33.916666666666664</v>
      </c>
      <c r="E446">
        <f t="shared" si="34"/>
        <v>115.13009374391729</v>
      </c>
    </row>
    <row r="447" spans="2:5">
      <c r="B447">
        <f t="shared" si="35"/>
        <v>2040</v>
      </c>
      <c r="C447">
        <f t="shared" si="32"/>
        <v>1.1250781661377304E-7</v>
      </c>
      <c r="D447" s="13">
        <f t="shared" si="33"/>
        <v>34</v>
      </c>
      <c r="E447">
        <f t="shared" si="34"/>
        <v>112.50781661377304</v>
      </c>
    </row>
    <row r="448" spans="2:5">
      <c r="B448">
        <f t="shared" si="35"/>
        <v>2045</v>
      </c>
      <c r="C448">
        <f t="shared" si="32"/>
        <v>1.0994530591808631E-7</v>
      </c>
      <c r="D448" s="13">
        <f t="shared" si="33"/>
        <v>34.083333333333336</v>
      </c>
      <c r="E448">
        <f t="shared" si="34"/>
        <v>109.94530591808631</v>
      </c>
    </row>
    <row r="449" spans="2:5">
      <c r="B449">
        <f t="shared" si="35"/>
        <v>2050</v>
      </c>
      <c r="C449">
        <f t="shared" si="32"/>
        <v>1.0744119947181312E-7</v>
      </c>
      <c r="D449" s="13">
        <f t="shared" si="33"/>
        <v>34.166666666666664</v>
      </c>
      <c r="E449">
        <f t="shared" si="34"/>
        <v>107.44119947181312</v>
      </c>
    </row>
    <row r="450" spans="2:5">
      <c r="B450">
        <f t="shared" si="35"/>
        <v>2055</v>
      </c>
      <c r="C450">
        <f t="shared" si="32"/>
        <v>1.0499416613656834E-7</v>
      </c>
      <c r="D450" s="13">
        <f t="shared" si="33"/>
        <v>34.25</v>
      </c>
      <c r="E450">
        <f t="shared" si="34"/>
        <v>104.99416613656834</v>
      </c>
    </row>
    <row r="451" spans="2:5">
      <c r="B451">
        <f t="shared" si="35"/>
        <v>2060</v>
      </c>
      <c r="C451">
        <f t="shared" si="32"/>
        <v>1.0260290511301588E-7</v>
      </c>
      <c r="D451" s="13">
        <f t="shared" si="33"/>
        <v>34.333333333333336</v>
      </c>
      <c r="E451">
        <f t="shared" si="34"/>
        <v>102.60290511301588</v>
      </c>
    </row>
    <row r="452" spans="2:5">
      <c r="B452">
        <f t="shared" si="35"/>
        <v>2065</v>
      </c>
      <c r="C452">
        <f t="shared" si="32"/>
        <v>1.0026614524938739E-7</v>
      </c>
      <c r="D452" s="13">
        <f t="shared" si="33"/>
        <v>34.416666666666664</v>
      </c>
      <c r="E452">
        <f t="shared" si="34"/>
        <v>100.26614524938739</v>
      </c>
    </row>
    <row r="453" spans="2:5">
      <c r="B453">
        <f t="shared" si="35"/>
        <v>2070</v>
      </c>
      <c r="C453">
        <f t="shared" si="32"/>
        <v>9.7982644365760278E-8</v>
      </c>
      <c r="D453" s="13">
        <f t="shared" si="33"/>
        <v>34.5</v>
      </c>
      <c r="E453">
        <f t="shared" si="34"/>
        <v>97.982644365760279</v>
      </c>
    </row>
    <row r="454" spans="2:5">
      <c r="B454">
        <f t="shared" si="35"/>
        <v>2075</v>
      </c>
      <c r="C454">
        <f t="shared" si="32"/>
        <v>9.575118859373717E-8</v>
      </c>
      <c r="D454" s="13">
        <f t="shared" si="33"/>
        <v>34.583333333333336</v>
      </c>
      <c r="E454">
        <f t="shared" si="34"/>
        <v>95.751188593737169</v>
      </c>
    </row>
    <row r="455" spans="2:5">
      <c r="B455">
        <f t="shared" si="35"/>
        <v>2080</v>
      </c>
      <c r="C455">
        <f t="shared" si="32"/>
        <v>9.357059173117497E-8</v>
      </c>
      <c r="D455" s="13">
        <f t="shared" si="33"/>
        <v>34.666666666666664</v>
      </c>
      <c r="E455">
        <f t="shared" si="34"/>
        <v>93.570591731174972</v>
      </c>
    </row>
    <row r="456" spans="2:5">
      <c r="B456">
        <f t="shared" si="35"/>
        <v>2085</v>
      </c>
      <c r="C456">
        <f t="shared" si="32"/>
        <v>9.1439694611621016E-8</v>
      </c>
      <c r="D456" s="13">
        <f t="shared" si="33"/>
        <v>34.75</v>
      </c>
      <c r="E456">
        <f t="shared" si="34"/>
        <v>91.439694611621022</v>
      </c>
    </row>
    <row r="457" spans="2:5">
      <c r="B457">
        <f t="shared" si="35"/>
        <v>2090</v>
      </c>
      <c r="C457">
        <f t="shared" si="32"/>
        <v>8.9357364488120769E-8</v>
      </c>
      <c r="D457" s="13">
        <f t="shared" si="33"/>
        <v>34.833333333333336</v>
      </c>
      <c r="E457">
        <f t="shared" si="34"/>
        <v>89.357364488120766</v>
      </c>
    </row>
    <row r="458" spans="2:5">
      <c r="B458">
        <f t="shared" si="35"/>
        <v>2095</v>
      </c>
      <c r="C458">
        <f t="shared" si="32"/>
        <v>8.7322494431069848E-8</v>
      </c>
      <c r="D458" s="13">
        <f t="shared" si="33"/>
        <v>34.916666666666664</v>
      </c>
      <c r="E458">
        <f t="shared" si="34"/>
        <v>87.322494431069842</v>
      </c>
    </row>
    <row r="459" spans="2:5">
      <c r="B459">
        <f t="shared" si="35"/>
        <v>2100</v>
      </c>
      <c r="C459">
        <f t="shared" si="32"/>
        <v>8.5334002739789704E-8</v>
      </c>
      <c r="D459" s="13">
        <f t="shared" si="33"/>
        <v>35</v>
      </c>
      <c r="E459">
        <f t="shared" si="34"/>
        <v>85.33400273978971</v>
      </c>
    </row>
    <row r="460" spans="2:5">
      <c r="B460">
        <f t="shared" si="35"/>
        <v>2105</v>
      </c>
      <c r="C460">
        <f t="shared" si="32"/>
        <v>8.3390832367515084E-8</v>
      </c>
      <c r="D460" s="13">
        <f t="shared" si="33"/>
        <v>35.083333333333336</v>
      </c>
      <c r="E460">
        <f t="shared" si="34"/>
        <v>83.390832367515088</v>
      </c>
    </row>
    <row r="461" spans="2:5">
      <c r="B461">
        <f t="shared" si="35"/>
        <v>2110</v>
      </c>
      <c r="C461">
        <f t="shared" si="32"/>
        <v>8.1491950359486676E-8</v>
      </c>
      <c r="D461" s="13">
        <f t="shared" si="33"/>
        <v>35.166666666666664</v>
      </c>
      <c r="E461">
        <f t="shared" si="34"/>
        <v>81.49195035948668</v>
      </c>
    </row>
    <row r="462" spans="2:5">
      <c r="B462">
        <f t="shared" si="35"/>
        <v>2115</v>
      </c>
      <c r="C462">
        <f t="shared" si="32"/>
        <v>7.9636347303850717E-8</v>
      </c>
      <c r="D462" s="13">
        <f t="shared" si="33"/>
        <v>35.25</v>
      </c>
      <c r="E462">
        <f t="shared" si="34"/>
        <v>79.636347303850712</v>
      </c>
    </row>
    <row r="463" spans="2:5">
      <c r="B463">
        <f t="shared" si="35"/>
        <v>2120</v>
      </c>
      <c r="C463">
        <f t="shared" si="32"/>
        <v>7.7823036795073742E-8</v>
      </c>
      <c r="D463" s="13">
        <f t="shared" si="33"/>
        <v>35.333333333333336</v>
      </c>
      <c r="E463">
        <f t="shared" si="34"/>
        <v>77.823036795073747</v>
      </c>
    </row>
    <row r="464" spans="2:5">
      <c r="B464">
        <f t="shared" si="35"/>
        <v>2125</v>
      </c>
      <c r="C464">
        <f t="shared" si="32"/>
        <v>7.6051054909586815E-8</v>
      </c>
      <c r="D464" s="13">
        <f t="shared" si="33"/>
        <v>35.416666666666664</v>
      </c>
      <c r="E464">
        <f t="shared" si="34"/>
        <v>76.05105490958681</v>
      </c>
    </row>
    <row r="465" spans="2:5">
      <c r="B465">
        <f t="shared" si="35"/>
        <v>2130</v>
      </c>
      <c r="C465">
        <f t="shared" si="32"/>
        <v>7.4319459693381107E-8</v>
      </c>
      <c r="D465" s="13">
        <f t="shared" si="33"/>
        <v>35.5</v>
      </c>
      <c r="E465">
        <f t="shared" si="34"/>
        <v>74.319459693381106</v>
      </c>
    </row>
    <row r="466" spans="2:5">
      <c r="B466">
        <f t="shared" si="35"/>
        <v>2135</v>
      </c>
      <c r="C466">
        <f t="shared" si="32"/>
        <v>7.2627330661281823E-8</v>
      </c>
      <c r="D466" s="13">
        <f t="shared" si="33"/>
        <v>35.583333333333336</v>
      </c>
      <c r="E466">
        <f t="shared" si="34"/>
        <v>72.627330661281817</v>
      </c>
    </row>
    <row r="467" spans="2:5">
      <c r="B467">
        <f t="shared" si="35"/>
        <v>2140</v>
      </c>
      <c r="C467">
        <f t="shared" si="32"/>
        <v>7.0973768307634667E-8</v>
      </c>
      <c r="D467" s="13">
        <f t="shared" si="33"/>
        <v>35.666666666666664</v>
      </c>
      <c r="E467">
        <f t="shared" si="34"/>
        <v>70.973768307634671</v>
      </c>
    </row>
    <row r="468" spans="2:5">
      <c r="B468">
        <f t="shared" si="35"/>
        <v>2145</v>
      </c>
      <c r="C468">
        <f t="shared" si="32"/>
        <v>6.9357893628144639E-8</v>
      </c>
      <c r="D468" s="13">
        <f t="shared" si="33"/>
        <v>35.75</v>
      </c>
      <c r="E468">
        <f t="shared" si="34"/>
        <v>69.357893628144637</v>
      </c>
    </row>
    <row r="469" spans="2:5">
      <c r="B469">
        <f t="shared" si="35"/>
        <v>2150</v>
      </c>
      <c r="C469">
        <f t="shared" si="32"/>
        <v>6.7778847652613133E-8</v>
      </c>
      <c r="D469" s="13">
        <f t="shared" si="33"/>
        <v>35.833333333333336</v>
      </c>
      <c r="E469">
        <f t="shared" si="34"/>
        <v>67.778847652613138</v>
      </c>
    </row>
    <row r="470" spans="2:5">
      <c r="B470">
        <f t="shared" si="35"/>
        <v>2155</v>
      </c>
      <c r="C470">
        <f t="shared" si="32"/>
        <v>6.6235790988324545E-8</v>
      </c>
      <c r="D470" s="13">
        <f t="shared" si="33"/>
        <v>35.916666666666664</v>
      </c>
      <c r="E470">
        <f t="shared" si="34"/>
        <v>66.235790988324538</v>
      </c>
    </row>
    <row r="471" spans="2:5">
      <c r="B471">
        <f t="shared" si="35"/>
        <v>2160</v>
      </c>
      <c r="C471">
        <f t="shared" si="32"/>
        <v>6.472790337384015E-8</v>
      </c>
      <c r="D471" s="13">
        <f t="shared" si="33"/>
        <v>36</v>
      </c>
      <c r="E471">
        <f t="shared" si="34"/>
        <v>64.727903373840149</v>
      </c>
    </row>
    <row r="472" spans="2:5">
      <c r="B472">
        <f t="shared" si="35"/>
        <v>2165</v>
      </c>
      <c r="C472">
        <f t="shared" si="32"/>
        <v>6.3254383242961652E-8</v>
      </c>
      <c r="D472" s="13">
        <f t="shared" si="33"/>
        <v>36.083333333333336</v>
      </c>
      <c r="E472">
        <f t="shared" si="34"/>
        <v>63.254383242961651</v>
      </c>
    </row>
    <row r="473" spans="2:5">
      <c r="B473">
        <f t="shared" si="35"/>
        <v>2170</v>
      </c>
      <c r="C473">
        <f t="shared" si="32"/>
        <v>6.1814447298632921E-8</v>
      </c>
      <c r="D473" s="13">
        <f t="shared" si="33"/>
        <v>36.166666666666664</v>
      </c>
      <c r="E473">
        <f t="shared" si="34"/>
        <v>61.814447298632921</v>
      </c>
    </row>
    <row r="474" spans="2:5">
      <c r="B474">
        <f t="shared" si="35"/>
        <v>2175</v>
      </c>
      <c r="C474">
        <f t="shared" si="32"/>
        <v>6.0407330096553218E-8</v>
      </c>
      <c r="D474" s="13">
        <f t="shared" si="33"/>
        <v>36.25</v>
      </c>
      <c r="E474">
        <f t="shared" si="34"/>
        <v>60.407330096553217</v>
      </c>
    </row>
    <row r="475" spans="2:5">
      <c r="B475">
        <f t="shared" si="35"/>
        <v>2180</v>
      </c>
      <c r="C475">
        <f t="shared" si="32"/>
        <v>5.9032283638280655E-8</v>
      </c>
      <c r="D475" s="13">
        <f t="shared" si="33"/>
        <v>36.333333333333336</v>
      </c>
      <c r="E475">
        <f t="shared" si="34"/>
        <v>59.032283638280653</v>
      </c>
    </row>
    <row r="476" spans="2:5">
      <c r="B476">
        <f t="shared" si="35"/>
        <v>2185</v>
      </c>
      <c r="C476">
        <f t="shared" si="32"/>
        <v>5.768857697360946E-8</v>
      </c>
      <c r="D476" s="13">
        <f t="shared" si="33"/>
        <v>36.416666666666664</v>
      </c>
      <c r="E476">
        <f t="shared" si="34"/>
        <v>57.688576973609457</v>
      </c>
    </row>
    <row r="477" spans="2:5">
      <c r="B477">
        <f t="shared" si="35"/>
        <v>2190</v>
      </c>
      <c r="C477">
        <f t="shared" si="32"/>
        <v>5.6375495812009997E-8</v>
      </c>
      <c r="D477" s="13">
        <f t="shared" si="33"/>
        <v>36.5</v>
      </c>
      <c r="E477">
        <f t="shared" si="34"/>
        <v>56.375495812009994</v>
      </c>
    </row>
    <row r="478" spans="2:5">
      <c r="B478">
        <f t="shared" si="35"/>
        <v>2195</v>
      </c>
      <c r="C478">
        <f t="shared" si="32"/>
        <v>5.5092342142924572E-8</v>
      </c>
      <c r="D478" s="13">
        <f t="shared" si="33"/>
        <v>36.583333333333336</v>
      </c>
      <c r="E478">
        <f t="shared" si="34"/>
        <v>55.092342142924572</v>
      </c>
    </row>
    <row r="479" spans="2:5">
      <c r="B479">
        <f t="shared" si="35"/>
        <v>2200</v>
      </c>
      <c r="C479">
        <f t="shared" si="32"/>
        <v>5.3838433864717451E-8</v>
      </c>
      <c r="D479" s="13">
        <f t="shared" si="33"/>
        <v>36.666666666666664</v>
      </c>
      <c r="E479">
        <f t="shared" si="34"/>
        <v>53.838433864717452</v>
      </c>
    </row>
    <row r="480" spans="2:5">
      <c r="B480">
        <f t="shared" si="35"/>
        <v>2205</v>
      </c>
      <c r="C480">
        <f t="shared" si="32"/>
        <v>5.2613104422081775E-8</v>
      </c>
      <c r="D480" s="13">
        <f t="shared" si="33"/>
        <v>36.75</v>
      </c>
      <c r="E480">
        <f t="shared" si="34"/>
        <v>52.613104422081776</v>
      </c>
    </row>
    <row r="481" spans="2:5">
      <c r="B481">
        <f t="shared" si="35"/>
        <v>2210</v>
      </c>
      <c r="C481">
        <f t="shared" ref="C481:C519" si="36">$I$36*EXP(-$I$32*(B481-1560))+(1/$I$32)*($I$33+$I$34*((B481-1560)-1/$I$32))</f>
        <v>5.141570245171068E-8</v>
      </c>
      <c r="D481" s="13">
        <f t="shared" si="33"/>
        <v>36.833333333333336</v>
      </c>
      <c r="E481">
        <f t="shared" si="34"/>
        <v>51.415702451710679</v>
      </c>
    </row>
    <row r="482" spans="2:5">
      <c r="B482">
        <f t="shared" si="35"/>
        <v>2215</v>
      </c>
      <c r="C482">
        <f t="shared" si="36"/>
        <v>5.0245591436044108E-8</v>
      </c>
      <c r="D482" s="13">
        <f t="shared" si="33"/>
        <v>36.916666666666664</v>
      </c>
      <c r="E482">
        <f t="shared" si="34"/>
        <v>50.245591436044108</v>
      </c>
    </row>
    <row r="483" spans="2:5">
      <c r="B483">
        <f t="shared" si="35"/>
        <v>2220</v>
      </c>
      <c r="C483">
        <f t="shared" si="36"/>
        <v>4.9102149364907428E-8</v>
      </c>
      <c r="D483" s="13">
        <f t="shared" si="33"/>
        <v>37</v>
      </c>
      <c r="E483">
        <f t="shared" si="34"/>
        <v>49.102149364907426</v>
      </c>
    </row>
    <row r="484" spans="2:5">
      <c r="B484">
        <f t="shared" si="35"/>
        <v>2225</v>
      </c>
      <c r="C484">
        <f t="shared" si="36"/>
        <v>4.7984768404861957E-8</v>
      </c>
      <c r="D484" s="13">
        <f t="shared" si="33"/>
        <v>37.083333333333336</v>
      </c>
      <c r="E484">
        <f t="shared" si="34"/>
        <v>47.98476840486196</v>
      </c>
    </row>
    <row r="485" spans="2:5">
      <c r="B485">
        <f t="shared" si="35"/>
        <v>2230</v>
      </c>
      <c r="C485">
        <f t="shared" si="36"/>
        <v>4.6892854576091382E-8</v>
      </c>
      <c r="D485" s="13">
        <f t="shared" si="33"/>
        <v>37.166666666666664</v>
      </c>
      <c r="E485">
        <f t="shared" si="34"/>
        <v>46.892854576091381</v>
      </c>
    </row>
    <row r="486" spans="2:5">
      <c r="B486">
        <f t="shared" si="35"/>
        <v>2235</v>
      </c>
      <c r="C486">
        <f t="shared" si="36"/>
        <v>4.5825827436652853E-8</v>
      </c>
      <c r="D486" s="13">
        <f t="shared" si="33"/>
        <v>37.25</v>
      </c>
      <c r="E486">
        <f t="shared" si="34"/>
        <v>45.825827436652851</v>
      </c>
    </row>
    <row r="487" spans="2:5">
      <c r="B487">
        <f t="shared" si="35"/>
        <v>2240</v>
      </c>
      <c r="C487">
        <f t="shared" si="36"/>
        <v>4.4783119773924302E-8</v>
      </c>
      <c r="D487" s="13">
        <f t="shared" si="33"/>
        <v>37.333333333333336</v>
      </c>
      <c r="E487">
        <f t="shared" si="34"/>
        <v>44.783119773924305</v>
      </c>
    </row>
    <row r="488" spans="2:5">
      <c r="B488">
        <f t="shared" si="35"/>
        <v>2245</v>
      </c>
      <c r="C488">
        <f t="shared" si="36"/>
        <v>4.3764177303084284E-8</v>
      </c>
      <c r="D488" s="13">
        <f t="shared" ref="D488:D519" si="37">B488/60</f>
        <v>37.416666666666664</v>
      </c>
      <c r="E488">
        <f t="shared" ref="E488:E519" si="38">C488*10^9</f>
        <v>43.764177303084281</v>
      </c>
    </row>
    <row r="489" spans="2:5">
      <c r="B489">
        <f t="shared" si="35"/>
        <v>2250</v>
      </c>
      <c r="C489">
        <f t="shared" si="36"/>
        <v>4.2768458372464094E-8</v>
      </c>
      <c r="D489" s="13">
        <f t="shared" si="37"/>
        <v>37.5</v>
      </c>
      <c r="E489">
        <f t="shared" si="38"/>
        <v>42.768458372464096</v>
      </c>
    </row>
    <row r="490" spans="2:5">
      <c r="B490">
        <f t="shared" si="35"/>
        <v>2255</v>
      </c>
      <c r="C490">
        <f t="shared" si="36"/>
        <v>4.179543367561535E-8</v>
      </c>
      <c r="D490" s="13">
        <f t="shared" si="37"/>
        <v>37.583333333333336</v>
      </c>
      <c r="E490">
        <f t="shared" si="38"/>
        <v>41.79543367561535</v>
      </c>
    </row>
    <row r="491" spans="2:5">
      <c r="B491">
        <f t="shared" ref="B491:B519" si="39">B490+$J$31/372</f>
        <v>2260</v>
      </c>
      <c r="C491">
        <f t="shared" si="36"/>
        <v>4.0844585969940117E-8</v>
      </c>
      <c r="D491" s="13">
        <f t="shared" si="37"/>
        <v>37.666666666666664</v>
      </c>
      <c r="E491">
        <f t="shared" si="38"/>
        <v>40.84458596994012</v>
      </c>
    </row>
    <row r="492" spans="2:5">
      <c r="B492">
        <f t="shared" si="39"/>
        <v>2265</v>
      </c>
      <c r="C492">
        <f t="shared" si="36"/>
        <v>3.9915409801734014E-8</v>
      </c>
      <c r="D492" s="13">
        <f t="shared" si="37"/>
        <v>37.75</v>
      </c>
      <c r="E492">
        <f t="shared" si="38"/>
        <v>39.915409801734015</v>
      </c>
    </row>
    <row r="493" spans="2:5">
      <c r="B493">
        <f t="shared" si="39"/>
        <v>2270</v>
      </c>
      <c r="C493">
        <f t="shared" si="36"/>
        <v>3.9007411237495904E-8</v>
      </c>
      <c r="D493" s="13">
        <f t="shared" si="37"/>
        <v>37.833333333333336</v>
      </c>
      <c r="E493">
        <f t="shared" si="38"/>
        <v>39.007411237495901</v>
      </c>
    </row>
    <row r="494" spans="2:5">
      <c r="B494">
        <f t="shared" si="39"/>
        <v>2275</v>
      </c>
      <c r="C494">
        <f t="shared" si="36"/>
        <v>3.8120107601361765E-8</v>
      </c>
      <c r="D494" s="13">
        <f t="shared" si="37"/>
        <v>37.916666666666664</v>
      </c>
      <c r="E494">
        <f t="shared" si="38"/>
        <v>38.120107601361767</v>
      </c>
    </row>
    <row r="495" spans="2:5">
      <c r="B495">
        <f t="shared" si="39"/>
        <v>2280</v>
      </c>
      <c r="C495">
        <f t="shared" si="36"/>
        <v>3.7253027218522762E-8</v>
      </c>
      <c r="D495" s="13">
        <f t="shared" si="37"/>
        <v>38</v>
      </c>
      <c r="E495">
        <f t="shared" si="38"/>
        <v>37.25302721852276</v>
      </c>
    </row>
    <row r="496" spans="2:5">
      <c r="B496">
        <f t="shared" si="39"/>
        <v>2285</v>
      </c>
      <c r="C496">
        <f t="shared" si="36"/>
        <v>3.6405709164491262E-8</v>
      </c>
      <c r="D496" s="13">
        <f t="shared" si="37"/>
        <v>38.083333333333336</v>
      </c>
      <c r="E496">
        <f t="shared" si="38"/>
        <v>36.405709164491263</v>
      </c>
    </row>
    <row r="497" spans="2:5">
      <c r="B497">
        <f t="shared" si="39"/>
        <v>2290</v>
      </c>
      <c r="C497">
        <f t="shared" si="36"/>
        <v>3.5577703020081666E-8</v>
      </c>
      <c r="D497" s="13">
        <f t="shared" si="37"/>
        <v>38.166666666666664</v>
      </c>
      <c r="E497">
        <f t="shared" si="38"/>
        <v>35.577703020081664</v>
      </c>
    </row>
    <row r="498" spans="2:5">
      <c r="B498">
        <f t="shared" si="39"/>
        <v>2295</v>
      </c>
      <c r="C498">
        <f t="shared" si="36"/>
        <v>3.476856863197555E-8</v>
      </c>
      <c r="D498" s="13">
        <f t="shared" si="37"/>
        <v>38.25</v>
      </c>
      <c r="E498">
        <f t="shared" si="38"/>
        <v>34.768568631975548</v>
      </c>
    </row>
    <row r="499" spans="2:5">
      <c r="B499">
        <f t="shared" si="39"/>
        <v>2300</v>
      </c>
      <c r="C499">
        <f t="shared" si="36"/>
        <v>3.3977875878743999E-8</v>
      </c>
      <c r="D499" s="13">
        <f t="shared" si="37"/>
        <v>38.333333333333336</v>
      </c>
      <c r="E499">
        <f t="shared" si="38"/>
        <v>33.977875878744001</v>
      </c>
    </row>
    <row r="500" spans="2:5">
      <c r="B500">
        <f t="shared" si="39"/>
        <v>2305</v>
      </c>
      <c r="C500">
        <f t="shared" si="36"/>
        <v>3.3205204442202739E-8</v>
      </c>
      <c r="D500" s="13">
        <f t="shared" si="37"/>
        <v>38.416666666666664</v>
      </c>
      <c r="E500">
        <f t="shared" si="38"/>
        <v>33.205204442202742</v>
      </c>
    </row>
    <row r="501" spans="2:5">
      <c r="B501">
        <f t="shared" si="39"/>
        <v>2310</v>
      </c>
      <c r="C501">
        <f t="shared" si="36"/>
        <v>3.2450143583978473E-8</v>
      </c>
      <c r="D501" s="13">
        <f t="shared" si="37"/>
        <v>38.5</v>
      </c>
      <c r="E501">
        <f t="shared" si="38"/>
        <v>32.450143583978473</v>
      </c>
    </row>
    <row r="502" spans="2:5">
      <c r="B502">
        <f t="shared" si="39"/>
        <v>2315</v>
      </c>
      <c r="C502">
        <f t="shared" si="36"/>
        <v>3.1712291927167627E-8</v>
      </c>
      <c r="D502" s="13">
        <f t="shared" si="37"/>
        <v>38.583333333333336</v>
      </c>
      <c r="E502">
        <f t="shared" si="38"/>
        <v>31.712291927167627</v>
      </c>
    </row>
    <row r="503" spans="2:5">
      <c r="B503">
        <f t="shared" si="39"/>
        <v>2320</v>
      </c>
      <c r="C503">
        <f t="shared" si="36"/>
        <v>3.0991257242971608E-8</v>
      </c>
      <c r="D503" s="13">
        <f t="shared" si="37"/>
        <v>38.666666666666664</v>
      </c>
      <c r="E503">
        <f t="shared" si="38"/>
        <v>30.991257242971606</v>
      </c>
    </row>
    <row r="504" spans="2:5">
      <c r="B504">
        <f t="shared" si="39"/>
        <v>2325</v>
      </c>
      <c r="C504">
        <f t="shared" si="36"/>
        <v>3.0286656242194938E-8</v>
      </c>
      <c r="D504" s="13">
        <f t="shared" si="37"/>
        <v>38.75</v>
      </c>
      <c r="E504">
        <f t="shared" si="38"/>
        <v>30.286656242194937</v>
      </c>
    </row>
    <row r="505" spans="2:5">
      <c r="B505">
        <f t="shared" si="39"/>
        <v>2330</v>
      </c>
      <c r="C505">
        <f t="shared" si="36"/>
        <v>2.9598114371495536E-8</v>
      </c>
      <c r="D505" s="13">
        <f t="shared" si="37"/>
        <v>38.833333333333336</v>
      </c>
      <c r="E505">
        <f t="shared" si="38"/>
        <v>29.598114371495537</v>
      </c>
    </row>
    <row r="506" spans="2:5">
      <c r="B506">
        <f t="shared" si="39"/>
        <v>2335</v>
      </c>
      <c r="C506">
        <f t="shared" si="36"/>
        <v>2.8925265614278813E-8</v>
      </c>
      <c r="D506" s="13">
        <f t="shared" si="37"/>
        <v>38.916666666666664</v>
      </c>
      <c r="E506">
        <f t="shared" si="38"/>
        <v>28.925265614278814</v>
      </c>
    </row>
    <row r="507" spans="2:5">
      <c r="B507">
        <f t="shared" si="39"/>
        <v>2340</v>
      </c>
      <c r="C507">
        <f t="shared" si="36"/>
        <v>2.8267752296129808E-8</v>
      </c>
      <c r="D507" s="13">
        <f t="shared" si="37"/>
        <v>39</v>
      </c>
      <c r="E507">
        <f t="shared" si="38"/>
        <v>28.267752296129807</v>
      </c>
    </row>
    <row r="508" spans="2:5">
      <c r="B508">
        <f t="shared" si="39"/>
        <v>2345</v>
      </c>
      <c r="C508">
        <f t="shared" si="36"/>
        <v>2.7625224894679821E-8</v>
      </c>
      <c r="D508" s="13">
        <f t="shared" si="37"/>
        <v>39.083333333333336</v>
      </c>
      <c r="E508">
        <f t="shared" si="38"/>
        <v>27.625224894679821</v>
      </c>
    </row>
    <row r="509" spans="2:5">
      <c r="B509">
        <f t="shared" si="39"/>
        <v>2350</v>
      </c>
      <c r="C509">
        <f t="shared" si="36"/>
        <v>2.6997341853806567E-8</v>
      </c>
      <c r="D509" s="13">
        <f t="shared" si="37"/>
        <v>39.166666666666664</v>
      </c>
      <c r="E509">
        <f t="shared" si="38"/>
        <v>26.997341853806567</v>
      </c>
    </row>
    <row r="510" spans="2:5">
      <c r="B510">
        <f t="shared" si="39"/>
        <v>2355</v>
      </c>
      <c r="C510">
        <f t="shared" si="36"/>
        <v>2.6383769402068957E-8</v>
      </c>
      <c r="D510" s="13">
        <f t="shared" si="37"/>
        <v>39.25</v>
      </c>
      <c r="E510">
        <f t="shared" si="38"/>
        <v>26.383769402068957</v>
      </c>
    </row>
    <row r="511" spans="2:5">
      <c r="B511">
        <f t="shared" si="39"/>
        <v>2360</v>
      </c>
      <c r="C511">
        <f t="shared" si="36"/>
        <v>2.5784181375280239E-8</v>
      </c>
      <c r="D511" s="13">
        <f t="shared" si="37"/>
        <v>39.333333333333336</v>
      </c>
      <c r="E511">
        <f t="shared" si="38"/>
        <v>25.784181375280241</v>
      </c>
    </row>
    <row r="512" spans="2:5">
      <c r="B512">
        <f t="shared" si="39"/>
        <v>2365</v>
      </c>
      <c r="C512">
        <f t="shared" si="36"/>
        <v>2.5198259043124874E-8</v>
      </c>
      <c r="D512" s="13">
        <f t="shared" si="37"/>
        <v>39.416666666666664</v>
      </c>
      <c r="E512">
        <f t="shared" si="38"/>
        <v>25.198259043124875</v>
      </c>
    </row>
    <row r="513" spans="2:5">
      <c r="B513">
        <f t="shared" si="39"/>
        <v>2370</v>
      </c>
      <c r="C513">
        <f t="shared" si="36"/>
        <v>2.4625690939727179E-8</v>
      </c>
      <c r="D513" s="13">
        <f t="shared" si="37"/>
        <v>39.5</v>
      </c>
      <c r="E513">
        <f t="shared" si="38"/>
        <v>24.625690939727178</v>
      </c>
    </row>
    <row r="514" spans="2:5">
      <c r="B514">
        <f t="shared" si="39"/>
        <v>2375</v>
      </c>
      <c r="C514">
        <f t="shared" si="36"/>
        <v>2.4066172698081622E-8</v>
      </c>
      <c r="D514" s="13">
        <f t="shared" si="37"/>
        <v>39.583333333333336</v>
      </c>
      <c r="E514">
        <f t="shared" si="38"/>
        <v>24.066172698081623</v>
      </c>
    </row>
    <row r="515" spans="2:5">
      <c r="B515">
        <f t="shared" si="39"/>
        <v>2380</v>
      </c>
      <c r="C515">
        <f t="shared" si="36"/>
        <v>2.3519406888256735E-8</v>
      </c>
      <c r="D515" s="13">
        <f t="shared" si="37"/>
        <v>39.666666666666664</v>
      </c>
      <c r="E515">
        <f t="shared" si="38"/>
        <v>23.519406888256736</v>
      </c>
    </row>
    <row r="516" spans="2:5">
      <c r="B516">
        <f t="shared" si="39"/>
        <v>2385</v>
      </c>
      <c r="C516">
        <f t="shared" si="36"/>
        <v>2.2985102859286688E-8</v>
      </c>
      <c r="D516" s="13">
        <f t="shared" si="37"/>
        <v>39.75</v>
      </c>
      <c r="E516">
        <f t="shared" si="38"/>
        <v>22.985102859286688</v>
      </c>
    </row>
    <row r="517" spans="2:5">
      <c r="B517">
        <f t="shared" si="39"/>
        <v>2390</v>
      </c>
      <c r="C517">
        <f t="shared" si="36"/>
        <v>2.2462976584666371E-8</v>
      </c>
      <c r="D517" s="13">
        <f t="shared" si="37"/>
        <v>39.833333333333336</v>
      </c>
      <c r="E517">
        <f t="shared" si="38"/>
        <v>22.462976584666372</v>
      </c>
    </row>
    <row r="518" spans="2:5">
      <c r="B518">
        <f t="shared" si="39"/>
        <v>2395</v>
      </c>
      <c r="C518">
        <f t="shared" si="36"/>
        <v>2.1952750511368006E-8</v>
      </c>
      <c r="D518" s="13">
        <f t="shared" si="37"/>
        <v>39.916666666666664</v>
      </c>
      <c r="E518">
        <f t="shared" si="38"/>
        <v>21.952750511368006</v>
      </c>
    </row>
    <row r="519" spans="2:5">
      <c r="B519" s="16">
        <f t="shared" si="39"/>
        <v>2400</v>
      </c>
      <c r="C519">
        <f t="shared" si="36"/>
        <v>2.145415341229884E-8</v>
      </c>
      <c r="D519" s="13">
        <f t="shared" si="37"/>
        <v>40</v>
      </c>
      <c r="E519">
        <f t="shared" si="38"/>
        <v>21.45415341229884</v>
      </c>
    </row>
    <row r="520" spans="2:5">
      <c r="D520" s="13"/>
    </row>
    <row r="521" spans="2:5">
      <c r="D521" s="13"/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DO519"/>
  <sheetViews>
    <sheetView zoomScaleNormal="100" workbookViewId="0">
      <selection activeCell="A10" sqref="A10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6" max="7" width="12.125" bestFit="1" customWidth="1"/>
    <col min="8" max="8" width="14.375" customWidth="1"/>
    <col min="9" max="9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</row>
    <row r="8" spans="1:119">
      <c r="A8" s="4"/>
      <c r="B8" s="5"/>
      <c r="C8" s="5"/>
      <c r="D8" s="5"/>
      <c r="E8" s="5"/>
      <c r="F8" s="5"/>
      <c r="G8" s="6"/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470</v>
      </c>
      <c r="C11" s="13"/>
      <c r="D11">
        <v>470</v>
      </c>
      <c r="E11">
        <v>470</v>
      </c>
      <c r="F11">
        <v>470</v>
      </c>
      <c r="G11">
        <v>470</v>
      </c>
      <c r="H11">
        <v>470</v>
      </c>
      <c r="I11">
        <v>470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/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/>
      <c r="D13" s="13">
        <f>1/180</f>
        <v>5.5555555555555558E-3</v>
      </c>
      <c r="E13" s="13">
        <f t="shared" ref="E13:I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/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0.2</v>
      </c>
      <c r="C15" s="19"/>
      <c r="D15">
        <v>0.2</v>
      </c>
      <c r="E15">
        <v>0.2</v>
      </c>
      <c r="F15">
        <v>0.2</v>
      </c>
      <c r="G15">
        <v>0.2</v>
      </c>
      <c r="H15">
        <v>0.2</v>
      </c>
      <c r="I15">
        <v>0.2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>
      <c r="A16" t="s">
        <v>1</v>
      </c>
      <c r="B16" s="13">
        <v>0.2</v>
      </c>
      <c r="C16" s="19"/>
      <c r="D16">
        <v>0.2</v>
      </c>
      <c r="E16">
        <v>0.2</v>
      </c>
      <c r="F16">
        <v>0.2</v>
      </c>
      <c r="G16">
        <v>0.2</v>
      </c>
      <c r="H16">
        <v>0.2</v>
      </c>
      <c r="I16">
        <v>0.2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/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/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/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>
      <c r="A20" s="15" t="s">
        <v>2</v>
      </c>
      <c r="B20">
        <f>1.66*10^-10</f>
        <v>1.66E-10</v>
      </c>
      <c r="C20" s="14"/>
      <c r="D20">
        <f t="shared" ref="D20:I20" si="1">1.66*10^-10</f>
        <v>1.66E-10</v>
      </c>
      <c r="E20">
        <f t="shared" si="1"/>
        <v>1.66E-10</v>
      </c>
      <c r="F20">
        <f t="shared" si="1"/>
        <v>1.66E-10</v>
      </c>
      <c r="G20">
        <f t="shared" si="1"/>
        <v>1.66E-10</v>
      </c>
      <c r="H20">
        <f t="shared" si="1"/>
        <v>1.66E-10</v>
      </c>
      <c r="I20">
        <f t="shared" si="1"/>
        <v>1.66E-10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3</v>
      </c>
      <c r="B21" s="13">
        <v>0</v>
      </c>
      <c r="C21" s="13"/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13">
        <v>0</v>
      </c>
      <c r="C22" s="13"/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3</v>
      </c>
      <c r="B23" s="13">
        <v>0</v>
      </c>
      <c r="C23" s="13"/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13">
        <v>0</v>
      </c>
      <c r="C24" s="13"/>
      <c r="E24">
        <v>0</v>
      </c>
      <c r="F24">
        <v>0</v>
      </c>
      <c r="G24">
        <v>0</v>
      </c>
      <c r="H24">
        <v>0</v>
      </c>
      <c r="I24">
        <v>0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>
        <f>2*10^-10</f>
        <v>2.0000000000000001E-10</v>
      </c>
      <c r="D25">
        <f t="shared" ref="D25" si="2">2*10^-10</f>
        <v>2.0000000000000001E-10</v>
      </c>
      <c r="E25">
        <v>0</v>
      </c>
      <c r="F25">
        <v>0</v>
      </c>
      <c r="G25">
        <v>0</v>
      </c>
      <c r="H25">
        <v>0</v>
      </c>
      <c r="I25">
        <v>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3</v>
      </c>
      <c r="B26">
        <v>0</v>
      </c>
      <c r="C26" s="13"/>
      <c r="D26">
        <f>- 1.6666666666667*10^-12</f>
        <v>-1.6666666666667001E-12</v>
      </c>
      <c r="E26">
        <v>0</v>
      </c>
      <c r="F26">
        <v>0</v>
      </c>
      <c r="G26">
        <v>0</v>
      </c>
      <c r="H26">
        <v>0</v>
      </c>
      <c r="I26">
        <v>0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13">
        <v>0</v>
      </c>
      <c r="C27" s="13"/>
      <c r="D27">
        <v>0</v>
      </c>
      <c r="E27">
        <v>0</v>
      </c>
      <c r="F27">
        <v>0</v>
      </c>
      <c r="G27">
        <f>1*10^-5</f>
        <v>1.0000000000000001E-5</v>
      </c>
      <c r="H27">
        <f>1*10^-5</f>
        <v>1.0000000000000001E-5</v>
      </c>
      <c r="I27">
        <v>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3</v>
      </c>
      <c r="B28" s="13">
        <v>0</v>
      </c>
      <c r="C28" s="13"/>
      <c r="D28">
        <v>0</v>
      </c>
      <c r="E28">
        <v>0</v>
      </c>
      <c r="F28">
        <f>5.55555555555555*10^-8</f>
        <v>5.5555555555555502E-8</v>
      </c>
      <c r="G28">
        <v>0</v>
      </c>
      <c r="H28">
        <f>-5.55555555555555*10^-8</f>
        <v>-5.5555555555555502E-8</v>
      </c>
      <c r="I28" s="13">
        <v>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14</v>
      </c>
      <c r="B30" s="21">
        <v>0</v>
      </c>
      <c r="C30" s="11"/>
      <c r="D30" s="21">
        <v>1</v>
      </c>
      <c r="E30" s="21">
        <v>2</v>
      </c>
      <c r="F30" s="21">
        <v>3</v>
      </c>
      <c r="G30" s="21">
        <v>4</v>
      </c>
      <c r="H30" s="21">
        <v>5</v>
      </c>
      <c r="I30" s="21">
        <v>6</v>
      </c>
      <c r="J30" s="21">
        <v>7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6</v>
      </c>
      <c r="B31">
        <v>0</v>
      </c>
      <c r="D31">
        <v>600</v>
      </c>
      <c r="E31">
        <v>720</v>
      </c>
      <c r="F31">
        <v>1020</v>
      </c>
      <c r="G31">
        <v>1200</v>
      </c>
      <c r="H31">
        <v>1380</v>
      </c>
      <c r="I31">
        <v>1560</v>
      </c>
      <c r="J31">
        <v>1860</v>
      </c>
    </row>
    <row r="32" spans="1:119">
      <c r="A32" s="10" t="s">
        <v>7</v>
      </c>
      <c r="B32">
        <f>B13*(1+B14-B12*B18*B16*B15)</f>
        <v>5.5111111111111116E-3</v>
      </c>
      <c r="D32">
        <f>D13*(1+D14-D12*D18*D16*D15)</f>
        <v>5.5111111111111116E-3</v>
      </c>
      <c r="E32">
        <f t="shared" ref="E32:I32" si="3">E13*(1+E14-E12*E18*E16*E15)</f>
        <v>5.5111111111111116E-3</v>
      </c>
      <c r="F32">
        <f t="shared" si="3"/>
        <v>5.5111111111111116E-3</v>
      </c>
      <c r="G32">
        <f t="shared" si="3"/>
        <v>5.5111111111111116E-3</v>
      </c>
      <c r="H32">
        <f t="shared" si="3"/>
        <v>5.5111111111111116E-3</v>
      </c>
      <c r="I32">
        <f t="shared" si="3"/>
        <v>5.5111111111111116E-3</v>
      </c>
    </row>
    <row r="33" spans="1:9">
      <c r="A33" s="10" t="s">
        <v>4</v>
      </c>
      <c r="B33">
        <f>1/B11*(B20+B22*B24*B15+(1-B12)*(B25+B27)*B19*B17*B15)</f>
        <v>3.8765957446808509E-13</v>
      </c>
      <c r="D33">
        <f t="shared" ref="D33:I33" si="4">1/D11*(D20+D22*D24*D15+(1-D12)*(D25+D27)*D19*D17*D15)</f>
        <v>3.8765957446808509E-13</v>
      </c>
      <c r="E33">
        <f t="shared" si="4"/>
        <v>3.5319148936170213E-13</v>
      </c>
      <c r="F33">
        <f t="shared" si="4"/>
        <v>3.5319148936170213E-13</v>
      </c>
      <c r="G33">
        <f t="shared" si="4"/>
        <v>1.7237574468085108E-9</v>
      </c>
      <c r="H33">
        <f t="shared" si="4"/>
        <v>1.7237574468085108E-9</v>
      </c>
      <c r="I33">
        <f t="shared" si="4"/>
        <v>3.5319148936170213E-13</v>
      </c>
    </row>
    <row r="34" spans="1:9">
      <c r="A34" s="10" t="s">
        <v>5</v>
      </c>
      <c r="B34">
        <f>1/B11*(B21+B23*B24*B15+(1-B12)*(B26+B28)*B19*B17*B15)</f>
        <v>0</v>
      </c>
      <c r="D34">
        <f t="shared" ref="D34:I34" si="5">1/D11*(D21+D23*D24*D15+(1-D12)*(D26+D28)*D19*D17*D15)</f>
        <v>-2.8723404255319733E-16</v>
      </c>
      <c r="E34">
        <f t="shared" si="5"/>
        <v>0</v>
      </c>
      <c r="F34">
        <f t="shared" si="5"/>
        <v>9.5744680851063754E-12</v>
      </c>
      <c r="G34">
        <f t="shared" si="5"/>
        <v>0</v>
      </c>
      <c r="H34">
        <f t="shared" si="5"/>
        <v>-9.5744680851063754E-12</v>
      </c>
      <c r="I34">
        <f t="shared" si="5"/>
        <v>0</v>
      </c>
    </row>
    <row r="35" spans="1:9">
      <c r="A35" s="10" t="s">
        <v>8</v>
      </c>
      <c r="B35">
        <f>0.1*10^-9</f>
        <v>1.0000000000000002E-10</v>
      </c>
      <c r="C35" s="14"/>
      <c r="D35">
        <f>C159</f>
        <v>7.14280877042055E-11</v>
      </c>
      <c r="E35">
        <f>C183</f>
        <v>6.9223738466645704E-11</v>
      </c>
      <c r="F35">
        <f>C243</f>
        <v>6.5070361007901355E-11</v>
      </c>
      <c r="G35">
        <f>C279</f>
        <v>1.1444301421467319E-7</v>
      </c>
      <c r="H35">
        <f>C315</f>
        <v>2.3922894626938982E-7</v>
      </c>
      <c r="I35">
        <f>C351</f>
        <v>1.7112528512760792E-7</v>
      </c>
    </row>
    <row r="36" spans="1:9">
      <c r="A36" s="10" t="s">
        <v>11</v>
      </c>
      <c r="B36">
        <f>B35-(1/B32)*(B33-B34/B32)</f>
        <v>2.9658544955387808E-11</v>
      </c>
      <c r="D36">
        <f>D35-(1/D32)*(D33-D34/D32)</f>
        <v>-8.3704585242358061E-12</v>
      </c>
      <c r="E36">
        <f t="shared" ref="E36:H36" si="6">E35-(1/E32)*(E33-E34/E32)</f>
        <v>5.1365730582723412E-12</v>
      </c>
      <c r="F36">
        <f t="shared" si="6"/>
        <v>3.1523735598989596E-7</v>
      </c>
      <c r="G36">
        <f t="shared" si="6"/>
        <v>-1.9833555476267755E-7</v>
      </c>
      <c r="H36">
        <f t="shared" si="6"/>
        <v>-3.8878599550225735E-7</v>
      </c>
      <c r="I36">
        <f>I35-(1/I32)*(I33-I34/I32)</f>
        <v>1.7106119796219954E-7</v>
      </c>
    </row>
    <row r="38" spans="1:9">
      <c r="A38" s="17"/>
      <c r="B38" s="17" t="s">
        <v>9</v>
      </c>
      <c r="C38" s="17" t="s">
        <v>10</v>
      </c>
      <c r="D38" s="17" t="s">
        <v>12</v>
      </c>
      <c r="E38" s="17" t="s">
        <v>13</v>
      </c>
    </row>
    <row r="39" spans="1:9">
      <c r="B39" s="16">
        <v>0</v>
      </c>
      <c r="C39" s="16">
        <f>B35</f>
        <v>1.0000000000000002E-10</v>
      </c>
      <c r="D39" s="13">
        <f>B39/60</f>
        <v>0</v>
      </c>
      <c r="E39">
        <f>C39*10^9</f>
        <v>0.10000000000000002</v>
      </c>
    </row>
    <row r="40" spans="1:9">
      <c r="B40">
        <f>B39+J31/372</f>
        <v>5</v>
      </c>
      <c r="C40">
        <f>$B$36*EXP(-$B$32*B40)+(1/$B$32)*($B$33+$B$34*(B40-1/$B$32))</f>
        <v>9.9193899594970132E-11</v>
      </c>
      <c r="D40" s="13">
        <f t="shared" ref="D40:D103" si="7">B40/60</f>
        <v>8.3333333333333329E-2</v>
      </c>
      <c r="E40">
        <f t="shared" ref="E40:E103" si="8">C40*10^9</f>
        <v>9.9193899594970131E-2</v>
      </c>
    </row>
    <row r="41" spans="1:9">
      <c r="B41">
        <f>B40+$J$31/372</f>
        <v>10</v>
      </c>
      <c r="C41">
        <f t="shared" ref="C41:C104" si="9">$B$36*EXP(-$B$32*B41)+(1/$B$32)*($B$33+$B$34*(B41-1/$B$32))</f>
        <v>9.8409708486703352E-11</v>
      </c>
      <c r="D41" s="13">
        <f t="shared" si="7"/>
        <v>0.16666666666666666</v>
      </c>
      <c r="E41">
        <f t="shared" si="8"/>
        <v>9.8409708486703357E-2</v>
      </c>
    </row>
    <row r="42" spans="1:9">
      <c r="B42">
        <f>B41+$J$31/372</f>
        <v>15</v>
      </c>
      <c r="C42">
        <f t="shared" si="9"/>
        <v>9.764683119443615E-11</v>
      </c>
      <c r="D42" s="13">
        <f t="shared" si="7"/>
        <v>0.25</v>
      </c>
      <c r="E42">
        <f t="shared" si="8"/>
        <v>9.7646831194436151E-2</v>
      </c>
    </row>
    <row r="43" spans="1:9">
      <c r="B43">
        <f t="shared" ref="B43:B106" si="10">B42+$J$31/372</f>
        <v>20</v>
      </c>
      <c r="C43">
        <f t="shared" si="9"/>
        <v>9.6904688422193787E-11</v>
      </c>
      <c r="D43" s="13">
        <f t="shared" si="7"/>
        <v>0.33333333333333331</v>
      </c>
      <c r="E43">
        <f t="shared" si="8"/>
        <v>9.6904688422193783E-2</v>
      </c>
    </row>
    <row r="44" spans="1:9">
      <c r="B44">
        <f t="shared" si="10"/>
        <v>25</v>
      </c>
      <c r="C44">
        <f>$B$36*EXP(-$B$32*B44)+(1/$B$32)*($B$33+$B$34*(B44-1/$B$32))</f>
        <v>9.6182716618897958E-11</v>
      </c>
      <c r="D44" s="13">
        <f t="shared" si="7"/>
        <v>0.41666666666666669</v>
      </c>
      <c r="E44">
        <f t="shared" si="8"/>
        <v>9.6182716618897962E-2</v>
      </c>
    </row>
    <row r="45" spans="1:9">
      <c r="B45">
        <f t="shared" si="10"/>
        <v>30</v>
      </c>
      <c r="C45">
        <f t="shared" si="9"/>
        <v>9.5480367550430564E-11</v>
      </c>
      <c r="D45" s="13">
        <f t="shared" si="7"/>
        <v>0.5</v>
      </c>
      <c r="E45">
        <f t="shared" si="8"/>
        <v>9.5480367550430559E-2</v>
      </c>
    </row>
    <row r="46" spans="1:9">
      <c r="B46">
        <f t="shared" si="10"/>
        <v>35</v>
      </c>
      <c r="C46">
        <f t="shared" si="9"/>
        <v>9.4797107883328458E-11</v>
      </c>
      <c r="D46" s="13">
        <f t="shared" si="7"/>
        <v>0.58333333333333337</v>
      </c>
      <c r="E46">
        <f t="shared" si="8"/>
        <v>9.4797107883328458E-2</v>
      </c>
    </row>
    <row r="47" spans="1:9">
      <c r="B47">
        <f t="shared" si="10"/>
        <v>40</v>
      </c>
      <c r="C47">
        <f t="shared" si="9"/>
        <v>9.4132418779793118E-11</v>
      </c>
      <c r="D47" s="13">
        <f t="shared" si="7"/>
        <v>0.66666666666666663</v>
      </c>
      <c r="E47">
        <f t="shared" si="8"/>
        <v>9.4132418779793114E-2</v>
      </c>
    </row>
    <row r="48" spans="1:9">
      <c r="B48">
        <f t="shared" si="10"/>
        <v>45</v>
      </c>
      <c r="C48">
        <f t="shared" si="9"/>
        <v>9.3485795503707667E-11</v>
      </c>
      <c r="D48" s="13">
        <f t="shared" si="7"/>
        <v>0.75</v>
      </c>
      <c r="E48">
        <f t="shared" si="8"/>
        <v>9.3485795503707669E-2</v>
      </c>
    </row>
    <row r="49" spans="2:5">
      <c r="B49">
        <f t="shared" si="10"/>
        <v>50</v>
      </c>
      <c r="C49">
        <f t="shared" si="9"/>
        <v>9.2856747037362151E-11</v>
      </c>
      <c r="D49" s="13">
        <f t="shared" si="7"/>
        <v>0.83333333333333337</v>
      </c>
      <c r="E49">
        <f t="shared" si="8"/>
        <v>9.2856747037362145E-2</v>
      </c>
    </row>
    <row r="50" spans="2:5">
      <c r="B50">
        <f t="shared" si="10"/>
        <v>55</v>
      </c>
      <c r="C50">
        <f t="shared" si="9"/>
        <v>9.224479570859594E-11</v>
      </c>
      <c r="D50" s="13">
        <f t="shared" si="7"/>
        <v>0.91666666666666663</v>
      </c>
      <c r="E50">
        <f t="shared" si="8"/>
        <v>9.2244795708595936E-2</v>
      </c>
    </row>
    <row r="51" spans="2:5">
      <c r="B51">
        <f t="shared" si="10"/>
        <v>60</v>
      </c>
      <c r="C51">
        <f t="shared" si="9"/>
        <v>9.1649476828074209E-11</v>
      </c>
      <c r="D51" s="13">
        <f t="shared" si="7"/>
        <v>1</v>
      </c>
      <c r="E51">
        <f t="shared" si="8"/>
        <v>9.1649476828074214E-2</v>
      </c>
    </row>
    <row r="52" spans="2:5">
      <c r="B52">
        <f t="shared" si="10"/>
        <v>65</v>
      </c>
      <c r="C52">
        <f t="shared" si="9"/>
        <v>9.1070338336422953E-11</v>
      </c>
      <c r="D52" s="13">
        <f t="shared" si="7"/>
        <v>1.0833333333333333</v>
      </c>
      <c r="E52">
        <f t="shared" si="8"/>
        <v>9.107033833642296E-2</v>
      </c>
    </row>
    <row r="53" spans="2:5">
      <c r="B53">
        <f t="shared" si="10"/>
        <v>70</v>
      </c>
      <c r="C53">
        <f t="shared" si="9"/>
        <v>9.0506940460954678E-11</v>
      </c>
      <c r="D53" s="13">
        <f t="shared" si="7"/>
        <v>1.1666666666666667</v>
      </c>
      <c r="E53">
        <f t="shared" si="8"/>
        <v>9.0506940460954685E-2</v>
      </c>
    </row>
    <row r="54" spans="2:5">
      <c r="B54">
        <f t="shared" si="10"/>
        <v>75</v>
      </c>
      <c r="C54">
        <f t="shared" si="9"/>
        <v>8.9958855381724088E-11</v>
      </c>
      <c r="D54" s="13">
        <f t="shared" si="7"/>
        <v>1.25</v>
      </c>
      <c r="E54">
        <f t="shared" si="8"/>
        <v>8.9958855381724087E-2</v>
      </c>
    </row>
    <row r="55" spans="2:5">
      <c r="B55">
        <f t="shared" si="10"/>
        <v>80</v>
      </c>
      <c r="C55">
        <f t="shared" si="9"/>
        <v>8.942566690666012E-11</v>
      </c>
      <c r="D55" s="13">
        <f t="shared" si="7"/>
        <v>1.3333333333333333</v>
      </c>
      <c r="E55">
        <f t="shared" si="8"/>
        <v>8.9425666906660123E-2</v>
      </c>
    </row>
    <row r="56" spans="2:5">
      <c r="B56">
        <f t="shared" si="10"/>
        <v>85</v>
      </c>
      <c r="C56">
        <f t="shared" si="9"/>
        <v>8.8906970155527754E-11</v>
      </c>
      <c r="D56" s="13">
        <f t="shared" si="7"/>
        <v>1.4166666666666667</v>
      </c>
      <c r="E56">
        <f t="shared" si="8"/>
        <v>8.8906970155527759E-2</v>
      </c>
    </row>
    <row r="57" spans="2:5">
      <c r="B57">
        <f t="shared" si="10"/>
        <v>90</v>
      </c>
      <c r="C57">
        <f t="shared" si="9"/>
        <v>8.8402371252479451E-11</v>
      </c>
      <c r="D57" s="13">
        <f t="shared" si="7"/>
        <v>1.5</v>
      </c>
      <c r="E57">
        <f t="shared" si="8"/>
        <v>8.8402371252479447E-2</v>
      </c>
    </row>
    <row r="58" spans="2:5">
      <c r="B58">
        <f t="shared" si="10"/>
        <v>95</v>
      </c>
      <c r="C58">
        <f t="shared" si="9"/>
        <v>8.791148702696293E-11</v>
      </c>
      <c r="D58" s="13">
        <f t="shared" si="7"/>
        <v>1.5833333333333333</v>
      </c>
      <c r="E58">
        <f t="shared" si="8"/>
        <v>8.7911487026962928E-2</v>
      </c>
    </row>
    <row r="59" spans="2:5">
      <c r="B59">
        <f t="shared" si="10"/>
        <v>100</v>
      </c>
      <c r="C59">
        <f t="shared" si="9"/>
        <v>8.7433944722758021E-11</v>
      </c>
      <c r="D59" s="13">
        <f t="shared" si="7"/>
        <v>1.6666666666666667</v>
      </c>
      <c r="E59">
        <f t="shared" si="8"/>
        <v>8.743394472275802E-2</v>
      </c>
    </row>
    <row r="60" spans="2:5">
      <c r="B60">
        <f t="shared" si="10"/>
        <v>105</v>
      </c>
      <c r="C60">
        <f t="shared" si="9"/>
        <v>8.6969381714921743E-11</v>
      </c>
      <c r="D60" s="13">
        <f t="shared" si="7"/>
        <v>1.75</v>
      </c>
      <c r="E60">
        <f t="shared" si="8"/>
        <v>8.6969381714921745E-2</v>
      </c>
    </row>
    <row r="61" spans="2:5">
      <c r="B61">
        <f t="shared" si="10"/>
        <v>110</v>
      </c>
      <c r="C61">
        <f t="shared" si="9"/>
        <v>8.6517445234426637E-11</v>
      </c>
      <c r="D61" s="13">
        <f t="shared" si="7"/>
        <v>1.8333333333333333</v>
      </c>
      <c r="E61">
        <f t="shared" si="8"/>
        <v>8.6517445234426643E-2</v>
      </c>
    </row>
    <row r="62" spans="2:5">
      <c r="B62">
        <f t="shared" si="10"/>
        <v>115</v>
      </c>
      <c r="C62">
        <f t="shared" si="9"/>
        <v>8.6077792100283248E-11</v>
      </c>
      <c r="D62" s="13">
        <f t="shared" si="7"/>
        <v>1.9166666666666667</v>
      </c>
      <c r="E62">
        <f t="shared" si="8"/>
        <v>8.6077792100283254E-2</v>
      </c>
    </row>
    <row r="63" spans="2:5">
      <c r="B63">
        <f t="shared" si="10"/>
        <v>120</v>
      </c>
      <c r="C63">
        <f t="shared" si="9"/>
        <v>8.5650088458943322E-11</v>
      </c>
      <c r="D63" s="13">
        <f t="shared" si="7"/>
        <v>2</v>
      </c>
      <c r="E63">
        <f t="shared" si="8"/>
        <v>8.5650088458943327E-2</v>
      </c>
    </row>
    <row r="64" spans="2:5">
      <c r="B64">
        <f t="shared" si="10"/>
        <v>125</v>
      </c>
      <c r="C64">
        <f t="shared" si="9"/>
        <v>8.5234009530785908E-11</v>
      </c>
      <c r="D64" s="13">
        <f t="shared" si="7"/>
        <v>2.0833333333333335</v>
      </c>
      <c r="E64">
        <f t="shared" si="8"/>
        <v>8.5234009530785915E-2</v>
      </c>
    </row>
    <row r="65" spans="2:5">
      <c r="B65">
        <f t="shared" si="10"/>
        <v>130</v>
      </c>
      <c r="C65">
        <f t="shared" si="9"/>
        <v>8.4829239363493753E-11</v>
      </c>
      <c r="D65" s="13">
        <f t="shared" si="7"/>
        <v>2.1666666666666665</v>
      </c>
      <c r="E65">
        <f t="shared" si="8"/>
        <v>8.482923936349375E-2</v>
      </c>
    </row>
    <row r="66" spans="2:5">
      <c r="B66">
        <f t="shared" si="10"/>
        <v>135</v>
      </c>
      <c r="C66">
        <f t="shared" si="9"/>
        <v>8.4435470592132825E-11</v>
      </c>
      <c r="D66" s="13">
        <f t="shared" si="7"/>
        <v>2.25</v>
      </c>
      <c r="E66">
        <f t="shared" si="8"/>
        <v>8.4435470592132827E-2</v>
      </c>
    </row>
    <row r="67" spans="2:5">
      <c r="B67">
        <f t="shared" si="10"/>
        <v>140</v>
      </c>
      <c r="C67">
        <f t="shared" si="9"/>
        <v>8.4052404205752661E-11</v>
      </c>
      <c r="D67" s="13">
        <f t="shared" si="7"/>
        <v>2.3333333333333335</v>
      </c>
      <c r="E67">
        <f t="shared" si="8"/>
        <v>8.4052404205752662E-2</v>
      </c>
    </row>
    <row r="68" spans="2:5">
      <c r="B68">
        <f t="shared" si="10"/>
        <v>145</v>
      </c>
      <c r="C68">
        <f t="shared" si="9"/>
        <v>8.3679749320330454E-11</v>
      </c>
      <c r="D68" s="13">
        <f t="shared" si="7"/>
        <v>2.4166666666666665</v>
      </c>
      <c r="E68">
        <f t="shared" si="8"/>
        <v>8.3679749320330454E-2</v>
      </c>
    </row>
    <row r="69" spans="2:5">
      <c r="B69">
        <f t="shared" si="10"/>
        <v>150</v>
      </c>
      <c r="C69">
        <f t="shared" si="9"/>
        <v>8.3317222957886266E-11</v>
      </c>
      <c r="D69" s="13">
        <f t="shared" si="7"/>
        <v>2.5</v>
      </c>
      <c r="E69">
        <f t="shared" si="8"/>
        <v>8.3317222957886267E-2</v>
      </c>
    </row>
    <row r="70" spans="2:5">
      <c r="B70">
        <f t="shared" si="10"/>
        <v>155</v>
      </c>
      <c r="C70">
        <f t="shared" si="9"/>
        <v>8.2964549831601828E-11</v>
      </c>
      <c r="D70" s="13">
        <f t="shared" si="7"/>
        <v>2.5833333333333335</v>
      </c>
      <c r="E70">
        <f t="shared" si="8"/>
        <v>8.2964549831601828E-2</v>
      </c>
    </row>
    <row r="71" spans="2:5">
      <c r="B71">
        <f t="shared" si="10"/>
        <v>160</v>
      </c>
      <c r="C71">
        <f t="shared" si="9"/>
        <v>8.262146213677969E-11</v>
      </c>
      <c r="D71" s="13">
        <f t="shared" si="7"/>
        <v>2.6666666666666665</v>
      </c>
      <c r="E71">
        <f t="shared" si="8"/>
        <v>8.2621462136779691E-2</v>
      </c>
    </row>
    <row r="72" spans="2:5">
      <c r="B72">
        <f t="shared" si="10"/>
        <v>165</v>
      </c>
      <c r="C72">
        <f t="shared" si="9"/>
        <v>8.2287699347483858E-11</v>
      </c>
      <c r="D72" s="13">
        <f t="shared" si="7"/>
        <v>2.75</v>
      </c>
      <c r="E72">
        <f t="shared" si="8"/>
        <v>8.2287699347483853E-2</v>
      </c>
    </row>
    <row r="73" spans="2:5">
      <c r="B73">
        <f t="shared" si="10"/>
        <v>170</v>
      </c>
      <c r="C73">
        <f t="shared" si="9"/>
        <v>8.1963008018707748E-11</v>
      </c>
      <c r="D73" s="13">
        <f t="shared" si="7"/>
        <v>2.8333333333333335</v>
      </c>
      <c r="E73">
        <f t="shared" si="8"/>
        <v>8.1963008018707748E-2</v>
      </c>
    </row>
    <row r="74" spans="2:5">
      <c r="B74">
        <f t="shared" si="10"/>
        <v>175</v>
      </c>
      <c r="C74">
        <f t="shared" si="9"/>
        <v>8.1647141593919009E-11</v>
      </c>
      <c r="D74" s="13">
        <f t="shared" si="7"/>
        <v>2.9166666666666665</v>
      </c>
      <c r="E74">
        <f t="shared" si="8"/>
        <v>8.1647141593919004E-2</v>
      </c>
    </row>
    <row r="75" spans="2:5">
      <c r="B75">
        <f t="shared" si="10"/>
        <v>180</v>
      </c>
      <c r="C75">
        <f t="shared" si="9"/>
        <v>8.1339860217835129E-11</v>
      </c>
      <c r="D75" s="13">
        <f t="shared" si="7"/>
        <v>3</v>
      </c>
      <c r="E75">
        <f t="shared" si="8"/>
        <v>8.1339860217835125E-2</v>
      </c>
    </row>
    <row r="76" spans="2:5">
      <c r="B76">
        <f t="shared" si="10"/>
        <v>185</v>
      </c>
      <c r="C76">
        <f t="shared" si="9"/>
        <v>8.1040930554287789E-11</v>
      </c>
      <c r="D76" s="13">
        <f t="shared" si="7"/>
        <v>3.0833333333333335</v>
      </c>
      <c r="E76">
        <f t="shared" si="8"/>
        <v>8.1040930554287793E-2</v>
      </c>
    </row>
    <row r="77" spans="2:5">
      <c r="B77">
        <f t="shared" si="10"/>
        <v>190</v>
      </c>
      <c r="C77">
        <f t="shared" si="9"/>
        <v>8.0750125609037427E-11</v>
      </c>
      <c r="D77" s="13">
        <f t="shared" si="7"/>
        <v>3.1666666666666665</v>
      </c>
      <c r="E77">
        <f t="shared" si="8"/>
        <v>8.0750125609037424E-2</v>
      </c>
    </row>
    <row r="78" spans="2:5">
      <c r="B78">
        <f t="shared" si="10"/>
        <v>195</v>
      </c>
      <c r="C78">
        <f t="shared" si="9"/>
        <v>8.046722455740369E-11</v>
      </c>
      <c r="D78" s="13">
        <f t="shared" si="7"/>
        <v>3.25</v>
      </c>
      <c r="E78">
        <f t="shared" si="8"/>
        <v>8.0467224557403697E-2</v>
      </c>
    </row>
    <row r="79" spans="2:5">
      <c r="B79">
        <f t="shared" si="10"/>
        <v>200</v>
      </c>
      <c r="C79">
        <f t="shared" si="9"/>
        <v>8.0192012576580683E-11</v>
      </c>
      <c r="D79" s="13">
        <f t="shared" si="7"/>
        <v>3.3333333333333335</v>
      </c>
      <c r="E79">
        <f t="shared" si="8"/>
        <v>8.0192012576580679E-2</v>
      </c>
    </row>
    <row r="80" spans="2:5">
      <c r="B80">
        <f t="shared" si="10"/>
        <v>205</v>
      </c>
      <c r="C80">
        <f t="shared" si="9"/>
        <v>7.9924280682509886E-11</v>
      </c>
      <c r="D80" s="13">
        <f t="shared" si="7"/>
        <v>3.4166666666666665</v>
      </c>
      <c r="E80">
        <f t="shared" si="8"/>
        <v>7.9924280682509882E-2</v>
      </c>
    </row>
    <row r="81" spans="2:5">
      <c r="B81">
        <f t="shared" si="10"/>
        <v>210</v>
      </c>
      <c r="C81">
        <f t="shared" si="9"/>
        <v>7.9663825571186673E-11</v>
      </c>
      <c r="D81" s="13">
        <f t="shared" si="7"/>
        <v>3.5</v>
      </c>
      <c r="E81">
        <f t="shared" si="8"/>
        <v>7.9663825571186675E-2</v>
      </c>
    </row>
    <row r="82" spans="2:5">
      <c r="B82">
        <f t="shared" si="10"/>
        <v>215</v>
      </c>
      <c r="C82">
        <f t="shared" si="9"/>
        <v>7.9410449464280071E-11</v>
      </c>
      <c r="D82" s="13">
        <f t="shared" si="7"/>
        <v>3.5833333333333335</v>
      </c>
      <c r="E82">
        <f t="shared" si="8"/>
        <v>7.9410449464280067E-2</v>
      </c>
    </row>
    <row r="83" spans="2:5">
      <c r="B83">
        <f t="shared" si="10"/>
        <v>220</v>
      </c>
      <c r="C83">
        <f t="shared" si="9"/>
        <v>7.9163959958948499E-11</v>
      </c>
      <c r="D83" s="13">
        <f t="shared" si="7"/>
        <v>3.6666666666666665</v>
      </c>
      <c r="E83">
        <f t="shared" si="8"/>
        <v>7.9163959958948496E-2</v>
      </c>
    </row>
    <row r="84" spans="2:5">
      <c r="B84">
        <f t="shared" si="10"/>
        <v>225</v>
      </c>
      <c r="C84">
        <f t="shared" si="9"/>
        <v>7.8924169881737278E-11</v>
      </c>
      <c r="D84" s="13">
        <f t="shared" si="7"/>
        <v>3.75</v>
      </c>
      <c r="E84">
        <f t="shared" si="8"/>
        <v>7.8924169881737283E-2</v>
      </c>
    </row>
    <row r="85" spans="2:5">
      <c r="B85">
        <f t="shared" si="10"/>
        <v>230</v>
      </c>
      <c r="C85">
        <f t="shared" si="9"/>
        <v>7.869089714644736E-11</v>
      </c>
      <c r="D85" s="13">
        <f t="shared" si="7"/>
        <v>3.8333333333333335</v>
      </c>
      <c r="E85">
        <f t="shared" si="8"/>
        <v>7.8690897146447364E-2</v>
      </c>
    </row>
    <row r="86" spans="2:5">
      <c r="B86">
        <f t="shared" si="10"/>
        <v>235</v>
      </c>
      <c r="C86">
        <f t="shared" si="9"/>
        <v>7.8463964615866824E-11</v>
      </c>
      <c r="D86" s="13">
        <f t="shared" si="7"/>
        <v>3.9166666666666665</v>
      </c>
      <c r="E86">
        <f t="shared" si="8"/>
        <v>7.8463964615866827E-2</v>
      </c>
    </row>
    <row r="87" spans="2:5">
      <c r="B87">
        <f t="shared" si="10"/>
        <v>240</v>
      </c>
      <c r="C87">
        <f t="shared" si="9"/>
        <v>7.8243199967260623E-11</v>
      </c>
      <c r="D87" s="13">
        <f t="shared" si="7"/>
        <v>4</v>
      </c>
      <c r="E87">
        <f t="shared" si="8"/>
        <v>7.8243199967260618E-2</v>
      </c>
    </row>
    <row r="88" spans="2:5">
      <c r="B88">
        <f t="shared" si="10"/>
        <v>245</v>
      </c>
      <c r="C88">
        <f t="shared" si="9"/>
        <v>7.8028435561516135E-11</v>
      </c>
      <c r="D88" s="13">
        <f t="shared" si="7"/>
        <v>4.083333333333333</v>
      </c>
      <c r="E88">
        <f t="shared" si="8"/>
        <v>7.8028435561516132E-2</v>
      </c>
    </row>
    <row r="89" spans="2:5">
      <c r="B89">
        <f t="shared" si="10"/>
        <v>250</v>
      </c>
      <c r="C89">
        <f t="shared" si="9"/>
        <v>7.7819508315845329E-11</v>
      </c>
      <c r="D89" s="13">
        <f t="shared" si="7"/>
        <v>4.166666666666667</v>
      </c>
      <c r="E89">
        <f t="shared" si="8"/>
        <v>7.7819508315845332E-2</v>
      </c>
    </row>
    <row r="90" spans="2:5">
      <c r="B90">
        <f t="shared" si="10"/>
        <v>255</v>
      </c>
      <c r="C90">
        <f t="shared" si="9"/>
        <v>7.7616259579946672E-11</v>
      </c>
      <c r="D90" s="13">
        <f t="shared" si="7"/>
        <v>4.25</v>
      </c>
      <c r="E90">
        <f t="shared" si="8"/>
        <v>7.7616259579946667E-2</v>
      </c>
    </row>
    <row r="91" spans="2:5">
      <c r="B91">
        <f t="shared" si="10"/>
        <v>260</v>
      </c>
      <c r="C91">
        <f t="shared" si="9"/>
        <v>7.7418535015533034E-11</v>
      </c>
      <c r="D91" s="13">
        <f t="shared" si="7"/>
        <v>4.333333333333333</v>
      </c>
      <c r="E91">
        <f t="shared" si="8"/>
        <v>7.741853501553303E-2</v>
      </c>
    </row>
    <row r="92" spans="2:5">
      <c r="B92">
        <f t="shared" si="10"/>
        <v>265</v>
      </c>
      <c r="C92">
        <f t="shared" si="9"/>
        <v>7.7226184479133845E-11</v>
      </c>
      <c r="D92" s="13">
        <f t="shared" si="7"/>
        <v>4.416666666666667</v>
      </c>
      <c r="E92">
        <f t="shared" si="8"/>
        <v>7.7226184479133847E-2</v>
      </c>
    </row>
    <row r="93" spans="2:5">
      <c r="B93">
        <f t="shared" si="10"/>
        <v>270</v>
      </c>
      <c r="C93">
        <f t="shared" si="9"/>
        <v>7.703906190808267E-11</v>
      </c>
      <c r="D93" s="13">
        <f t="shared" si="7"/>
        <v>4.5</v>
      </c>
      <c r="E93">
        <f t="shared" si="8"/>
        <v>7.7039061908082671E-2</v>
      </c>
    </row>
    <row r="94" spans="2:5">
      <c r="B94">
        <f t="shared" si="10"/>
        <v>275</v>
      </c>
      <c r="C94">
        <f t="shared" si="9"/>
        <v>7.6857025209603523E-11</v>
      </c>
      <c r="D94" s="13">
        <f t="shared" si="7"/>
        <v>4.583333333333333</v>
      </c>
      <c r="E94">
        <f t="shared" si="8"/>
        <v>7.6857025209603524E-2</v>
      </c>
    </row>
    <row r="95" spans="2:5">
      <c r="B95">
        <f t="shared" si="10"/>
        <v>280</v>
      </c>
      <c r="C95">
        <f t="shared" si="9"/>
        <v>7.6679936152911744E-11</v>
      </c>
      <c r="D95" s="13">
        <f t="shared" si="7"/>
        <v>4.666666666666667</v>
      </c>
      <c r="E95">
        <f t="shared" si="8"/>
        <v>7.6679936152911743E-2</v>
      </c>
    </row>
    <row r="96" spans="2:5">
      <c r="B96">
        <f t="shared" si="10"/>
        <v>285</v>
      </c>
      <c r="C96">
        <f t="shared" si="9"/>
        <v>7.6507660264247612E-11</v>
      </c>
      <c r="D96" s="13">
        <f t="shared" si="7"/>
        <v>4.75</v>
      </c>
      <c r="E96">
        <f t="shared" si="8"/>
        <v>7.6507660264247615E-2</v>
      </c>
    </row>
    <row r="97" spans="2:5">
      <c r="B97">
        <f t="shared" si="10"/>
        <v>290</v>
      </c>
      <c r="C97">
        <f t="shared" si="9"/>
        <v>7.6340066724762719E-11</v>
      </c>
      <c r="D97" s="13">
        <f t="shared" si="7"/>
        <v>4.833333333333333</v>
      </c>
      <c r="E97">
        <f t="shared" si="8"/>
        <v>7.634006672476272E-2</v>
      </c>
    </row>
    <row r="98" spans="2:5">
      <c r="B98">
        <f t="shared" si="10"/>
        <v>295</v>
      </c>
      <c r="C98">
        <f t="shared" si="9"/>
        <v>7.6177028271181799E-11</v>
      </c>
      <c r="D98" s="13">
        <f t="shared" si="7"/>
        <v>4.916666666666667</v>
      </c>
      <c r="E98">
        <f t="shared" si="8"/>
        <v>7.6177028271181793E-2</v>
      </c>
    </row>
    <row r="99" spans="2:5">
      <c r="B99">
        <f t="shared" si="10"/>
        <v>300</v>
      </c>
      <c r="C99">
        <f t="shared" si="9"/>
        <v>7.6018421099164595E-11</v>
      </c>
      <c r="D99" s="13">
        <f t="shared" si="7"/>
        <v>5</v>
      </c>
      <c r="E99">
        <f t="shared" si="8"/>
        <v>7.6018421099164596E-2</v>
      </c>
    </row>
    <row r="100" spans="2:5">
      <c r="B100">
        <f t="shared" si="10"/>
        <v>305</v>
      </c>
      <c r="C100">
        <f t="shared" si="9"/>
        <v>7.5864124769294099E-11</v>
      </c>
      <c r="D100" s="13">
        <f t="shared" si="7"/>
        <v>5.083333333333333</v>
      </c>
      <c r="E100">
        <f t="shared" si="8"/>
        <v>7.5864124769294106E-2</v>
      </c>
    </row>
    <row r="101" spans="2:5">
      <c r="B101">
        <f t="shared" si="10"/>
        <v>310</v>
      </c>
      <c r="C101">
        <f t="shared" si="9"/>
        <v>7.5714022115620125E-11</v>
      </c>
      <c r="D101" s="13">
        <f t="shared" si="7"/>
        <v>5.166666666666667</v>
      </c>
      <c r="E101">
        <f t="shared" si="8"/>
        <v>7.571402211562013E-2</v>
      </c>
    </row>
    <row r="102" spans="2:5">
      <c r="B102">
        <f t="shared" si="10"/>
        <v>315</v>
      </c>
      <c r="C102">
        <f t="shared" si="9"/>
        <v>7.556799915668859E-11</v>
      </c>
      <c r="D102" s="13">
        <f t="shared" si="7"/>
        <v>5.25</v>
      </c>
      <c r="E102">
        <f t="shared" si="8"/>
        <v>7.5567999156688589E-2</v>
      </c>
    </row>
    <row r="103" spans="2:5">
      <c r="B103">
        <f t="shared" si="10"/>
        <v>320</v>
      </c>
      <c r="C103">
        <f t="shared" si="9"/>
        <v>7.5425945008988878E-11</v>
      </c>
      <c r="D103" s="13">
        <f t="shared" si="7"/>
        <v>5.333333333333333</v>
      </c>
      <c r="E103">
        <f t="shared" si="8"/>
        <v>7.5425945008988873E-2</v>
      </c>
    </row>
    <row r="104" spans="2:5">
      <c r="B104">
        <f t="shared" si="10"/>
        <v>325</v>
      </c>
      <c r="C104">
        <f t="shared" si="9"/>
        <v>7.528775180275373E-11</v>
      </c>
      <c r="D104" s="13">
        <f t="shared" ref="D104:D167" si="11">B104/60</f>
        <v>5.416666666666667</v>
      </c>
      <c r="E104">
        <f t="shared" ref="E104:E167" si="12">C104*10^9</f>
        <v>7.5287751802753725E-2</v>
      </c>
    </row>
    <row r="105" spans="2:5">
      <c r="B105">
        <f t="shared" si="10"/>
        <v>330</v>
      </c>
      <c r="C105">
        <f t="shared" ref="C105:C159" si="13">$B$36*EXP(-$B$32*B105)+(1/$B$32)*($B$33+$B$34*(B105-1/$B$32))</f>
        <v>7.5153314600047615E-11</v>
      </c>
      <c r="D105" s="13">
        <f t="shared" si="11"/>
        <v>5.5</v>
      </c>
      <c r="E105">
        <f t="shared" si="12"/>
        <v>7.5153314600047622E-2</v>
      </c>
    </row>
    <row r="106" spans="2:5">
      <c r="B106">
        <f t="shared" si="10"/>
        <v>335</v>
      </c>
      <c r="C106">
        <f t="shared" si="13"/>
        <v>7.5022531315081416E-11</v>
      </c>
      <c r="D106" s="13">
        <f t="shared" si="11"/>
        <v>5.583333333333333</v>
      </c>
      <c r="E106">
        <f t="shared" si="12"/>
        <v>7.5022531315081423E-2</v>
      </c>
    </row>
    <row r="107" spans="2:5">
      <c r="B107">
        <f t="shared" ref="B107:B170" si="14">B106+$J$31/372</f>
        <v>340</v>
      </c>
      <c r="C107">
        <f t="shared" si="13"/>
        <v>7.489530263669287E-11</v>
      </c>
      <c r="D107" s="13">
        <f t="shared" si="11"/>
        <v>5.666666666666667</v>
      </c>
      <c r="E107">
        <f t="shared" si="12"/>
        <v>7.4895302636692876E-2</v>
      </c>
    </row>
    <row r="108" spans="2:5">
      <c r="B108">
        <f t="shared" si="14"/>
        <v>345</v>
      </c>
      <c r="C108">
        <f t="shared" si="13"/>
        <v>7.477153195293404E-11</v>
      </c>
      <c r="D108" s="13">
        <f t="shared" si="11"/>
        <v>5.75</v>
      </c>
      <c r="E108">
        <f t="shared" si="12"/>
        <v>7.4771531952934039E-2</v>
      </c>
    </row>
    <row r="109" spans="2:5">
      <c r="B109">
        <f t="shared" si="14"/>
        <v>350</v>
      </c>
      <c r="C109">
        <f t="shared" si="13"/>
        <v>7.4651125277708279E-11</v>
      </c>
      <c r="D109" s="13">
        <f t="shared" si="11"/>
        <v>5.833333333333333</v>
      </c>
      <c r="E109">
        <f t="shared" si="12"/>
        <v>7.4651125277708286E-2</v>
      </c>
    </row>
    <row r="110" spans="2:5">
      <c r="B110">
        <f t="shared" si="14"/>
        <v>355</v>
      </c>
      <c r="C110">
        <f t="shared" si="13"/>
        <v>7.4533991179401384E-11</v>
      </c>
      <c r="D110" s="13">
        <f t="shared" si="11"/>
        <v>5.916666666666667</v>
      </c>
      <c r="E110">
        <f t="shared" si="12"/>
        <v>7.453399117940139E-2</v>
      </c>
    </row>
    <row r="111" spans="2:5">
      <c r="B111">
        <f t="shared" si="14"/>
        <v>360</v>
      </c>
      <c r="C111">
        <f t="shared" si="13"/>
        <v>7.4420040711452278E-11</v>
      </c>
      <c r="D111" s="13">
        <f t="shared" si="11"/>
        <v>6</v>
      </c>
      <c r="E111">
        <f t="shared" si="12"/>
        <v>7.4420040711452279E-2</v>
      </c>
    </row>
    <row r="112" spans="2:5">
      <c r="B112">
        <f t="shared" si="14"/>
        <v>365</v>
      </c>
      <c r="C112">
        <f t="shared" si="13"/>
        <v>7.4309187344810926E-11</v>
      </c>
      <c r="D112" s="13">
        <f t="shared" si="11"/>
        <v>6.083333333333333</v>
      </c>
      <c r="E112">
        <f t="shared" si="12"/>
        <v>7.4309187344810929E-2</v>
      </c>
    </row>
    <row r="113" spans="2:5">
      <c r="B113">
        <f t="shared" si="14"/>
        <v>370</v>
      </c>
      <c r="C113">
        <f t="shared" si="13"/>
        <v>7.4201346902231848E-11</v>
      </c>
      <c r="D113" s="13">
        <f t="shared" si="11"/>
        <v>6.166666666666667</v>
      </c>
      <c r="E113">
        <f t="shared" si="12"/>
        <v>7.4201346902231846E-2</v>
      </c>
    </row>
    <row r="114" spans="2:5">
      <c r="B114">
        <f t="shared" si="14"/>
        <v>375</v>
      </c>
      <c r="C114">
        <f t="shared" si="13"/>
        <v>7.4096437494353649E-11</v>
      </c>
      <c r="D114" s="13">
        <f t="shared" si="11"/>
        <v>6.25</v>
      </c>
      <c r="E114">
        <f t="shared" si="12"/>
        <v>7.4096437494353642E-2</v>
      </c>
    </row>
    <row r="115" spans="2:5">
      <c r="B115">
        <f t="shared" si="14"/>
        <v>380</v>
      </c>
      <c r="C115">
        <f t="shared" si="13"/>
        <v>7.3994379457515712E-11</v>
      </c>
      <c r="D115" s="13">
        <f t="shared" si="11"/>
        <v>6.333333333333333</v>
      </c>
      <c r="E115">
        <f t="shared" si="12"/>
        <v>7.3994379457515719E-2</v>
      </c>
    </row>
    <row r="116" spans="2:5">
      <c r="B116">
        <f t="shared" si="14"/>
        <v>385</v>
      </c>
      <c r="C116">
        <f t="shared" si="13"/>
        <v>7.389509529326509E-11</v>
      </c>
      <c r="D116" s="13">
        <f t="shared" si="11"/>
        <v>6.416666666666667</v>
      </c>
      <c r="E116">
        <f t="shared" si="12"/>
        <v>7.3895095293265087E-2</v>
      </c>
    </row>
    <row r="117" spans="2:5">
      <c r="B117">
        <f t="shared" si="14"/>
        <v>390</v>
      </c>
      <c r="C117">
        <f t="shared" si="13"/>
        <v>7.3798509609507561E-11</v>
      </c>
      <c r="D117" s="13">
        <f t="shared" si="11"/>
        <v>6.5</v>
      </c>
      <c r="E117">
        <f t="shared" si="12"/>
        <v>7.3798509609507568E-2</v>
      </c>
    </row>
    <row r="118" spans="2:5">
      <c r="B118">
        <f t="shared" si="14"/>
        <v>395</v>
      </c>
      <c r="C118">
        <f t="shared" si="13"/>
        <v>7.3704549063258092E-11</v>
      </c>
      <c r="D118" s="13">
        <f t="shared" si="11"/>
        <v>6.583333333333333</v>
      </c>
      <c r="E118">
        <f t="shared" si="12"/>
        <v>7.3704549063258087E-2</v>
      </c>
    </row>
    <row r="119" spans="2:5">
      <c r="B119">
        <f t="shared" si="14"/>
        <v>400</v>
      </c>
      <c r="C119">
        <f t="shared" si="13"/>
        <v>7.3613142304947406E-11</v>
      </c>
      <c r="D119" s="13">
        <f t="shared" si="11"/>
        <v>6.666666666666667</v>
      </c>
      <c r="E119">
        <f t="shared" si="12"/>
        <v>7.3613142304947407E-2</v>
      </c>
    </row>
    <row r="120" spans="2:5">
      <c r="B120">
        <f t="shared" si="14"/>
        <v>405</v>
      </c>
      <c r="C120">
        <f t="shared" si="13"/>
        <v>7.3524219924242135E-11</v>
      </c>
      <c r="D120" s="13">
        <f t="shared" si="11"/>
        <v>6.75</v>
      </c>
      <c r="E120">
        <f t="shared" si="12"/>
        <v>7.3524219924242129E-2</v>
      </c>
    </row>
    <row r="121" spans="2:5">
      <c r="B121">
        <f t="shared" si="14"/>
        <v>410</v>
      </c>
      <c r="C121">
        <f t="shared" si="13"/>
        <v>7.3437714397337699E-11</v>
      </c>
      <c r="D121" s="13">
        <f t="shared" si="11"/>
        <v>6.833333333333333</v>
      </c>
      <c r="E121">
        <f t="shared" si="12"/>
        <v>7.3437714397337706E-2</v>
      </c>
    </row>
    <row r="122" spans="2:5">
      <c r="B122">
        <f t="shared" si="14"/>
        <v>415</v>
      </c>
      <c r="C122">
        <f t="shared" si="13"/>
        <v>7.3353560035683613E-11</v>
      </c>
      <c r="D122" s="13">
        <f t="shared" si="11"/>
        <v>6.916666666666667</v>
      </c>
      <c r="E122">
        <f t="shared" si="12"/>
        <v>7.3353560035683607E-2</v>
      </c>
    </row>
    <row r="123" spans="2:5">
      <c r="B123">
        <f t="shared" si="14"/>
        <v>420</v>
      </c>
      <c r="C123">
        <f t="shared" si="13"/>
        <v>7.3271692936102454E-11</v>
      </c>
      <c r="D123" s="13">
        <f t="shared" si="11"/>
        <v>7</v>
      </c>
      <c r="E123">
        <f t="shared" si="12"/>
        <v>7.3271692936102459E-2</v>
      </c>
    </row>
    <row r="124" spans="2:5">
      <c r="B124">
        <f t="shared" si="14"/>
        <v>425</v>
      </c>
      <c r="C124">
        <f t="shared" si="13"/>
        <v>7.3192050932264528E-11</v>
      </c>
      <c r="D124" s="13">
        <f t="shared" si="11"/>
        <v>7.083333333333333</v>
      </c>
      <c r="E124">
        <f t="shared" si="12"/>
        <v>7.3192050932264524E-2</v>
      </c>
    </row>
    <row r="125" spans="2:5">
      <c r="B125">
        <f t="shared" si="14"/>
        <v>430</v>
      </c>
      <c r="C125">
        <f t="shared" si="13"/>
        <v>7.3114573547481512E-11</v>
      </c>
      <c r="D125" s="13">
        <f t="shared" si="11"/>
        <v>7.166666666666667</v>
      </c>
      <c r="E125">
        <f t="shared" si="12"/>
        <v>7.3114573547481507E-2</v>
      </c>
    </row>
    <row r="126" spans="2:5">
      <c r="B126">
        <f t="shared" si="14"/>
        <v>435</v>
      </c>
      <c r="C126">
        <f t="shared" si="13"/>
        <v>7.3039201948783011E-11</v>
      </c>
      <c r="D126" s="13">
        <f t="shared" si="11"/>
        <v>7.25</v>
      </c>
      <c r="E126">
        <f t="shared" si="12"/>
        <v>7.3039201948783009E-2</v>
      </c>
    </row>
    <row r="127" spans="2:5">
      <c r="B127">
        <f t="shared" si="14"/>
        <v>440</v>
      </c>
      <c r="C127">
        <f t="shared" si="13"/>
        <v>7.2965878902241404E-11</v>
      </c>
      <c r="D127" s="13">
        <f t="shared" si="11"/>
        <v>7.333333333333333</v>
      </c>
      <c r="E127">
        <f t="shared" si="12"/>
        <v>7.2965878902241404E-2</v>
      </c>
    </row>
    <row r="128" spans="2:5">
      <c r="B128">
        <f t="shared" si="14"/>
        <v>445</v>
      </c>
      <c r="C128">
        <f t="shared" si="13"/>
        <v>7.2894548729510843E-11</v>
      </c>
      <c r="D128" s="13">
        <f t="shared" si="11"/>
        <v>7.416666666666667</v>
      </c>
      <c r="E128">
        <f t="shared" si="12"/>
        <v>7.2894548729510844E-2</v>
      </c>
    </row>
    <row r="129" spans="2:5">
      <c r="B129">
        <f t="shared" si="14"/>
        <v>450</v>
      </c>
      <c r="C129">
        <f t="shared" si="13"/>
        <v>7.2825157265547528E-11</v>
      </c>
      <c r="D129" s="13">
        <f t="shared" si="11"/>
        <v>7.5</v>
      </c>
      <c r="E129">
        <f t="shared" si="12"/>
        <v>7.282515726554753E-2</v>
      </c>
    </row>
    <row r="130" spans="2:5">
      <c r="B130">
        <f t="shared" si="14"/>
        <v>455</v>
      </c>
      <c r="C130">
        <f t="shared" si="13"/>
        <v>7.2757651817479151E-11</v>
      </c>
      <c r="D130" s="13">
        <f t="shared" si="11"/>
        <v>7.583333333333333</v>
      </c>
      <c r="E130">
        <f t="shared" si="12"/>
        <v>7.2757651817479146E-2</v>
      </c>
    </row>
    <row r="131" spans="2:5">
      <c r="B131">
        <f t="shared" si="14"/>
        <v>460</v>
      </c>
      <c r="C131">
        <f t="shared" si="13"/>
        <v>7.2691981124592176E-11</v>
      </c>
      <c r="D131" s="13">
        <f t="shared" si="11"/>
        <v>7.666666666666667</v>
      </c>
      <c r="E131">
        <f t="shared" si="12"/>
        <v>7.2691981124592173E-2</v>
      </c>
    </row>
    <row r="132" spans="2:5">
      <c r="B132">
        <f t="shared" si="14"/>
        <v>465</v>
      </c>
      <c r="C132">
        <f t="shared" si="13"/>
        <v>7.2628095319406686E-11</v>
      </c>
      <c r="D132" s="13">
        <f t="shared" si="11"/>
        <v>7.75</v>
      </c>
      <c r="E132">
        <f t="shared" si="12"/>
        <v>7.2628095319406685E-2</v>
      </c>
    </row>
    <row r="133" spans="2:5">
      <c r="B133">
        <f t="shared" si="14"/>
        <v>470</v>
      </c>
      <c r="C133">
        <f t="shared" si="13"/>
        <v>7.2565945889809177E-11</v>
      </c>
      <c r="D133" s="13">
        <f t="shared" si="11"/>
        <v>7.833333333333333</v>
      </c>
      <c r="E133">
        <f t="shared" si="12"/>
        <v>7.2565945889809177E-2</v>
      </c>
    </row>
    <row r="134" spans="2:5">
      <c r="B134">
        <f t="shared" si="14"/>
        <v>475</v>
      </c>
      <c r="C134">
        <f t="shared" si="13"/>
        <v>7.2505485642214563E-11</v>
      </c>
      <c r="D134" s="13">
        <f t="shared" si="11"/>
        <v>7.916666666666667</v>
      </c>
      <c r="E134">
        <f t="shared" si="12"/>
        <v>7.2505485642214568E-2</v>
      </c>
    </row>
    <row r="135" spans="2:5">
      <c r="B135">
        <f t="shared" si="14"/>
        <v>480</v>
      </c>
      <c r="C135">
        <f t="shared" si="13"/>
        <v>7.2446668665729428E-11</v>
      </c>
      <c r="D135" s="13">
        <f t="shared" si="11"/>
        <v>8</v>
      </c>
      <c r="E135">
        <f t="shared" si="12"/>
        <v>7.2446668665729422E-2</v>
      </c>
    </row>
    <row r="136" spans="2:5">
      <c r="B136">
        <f t="shared" si="14"/>
        <v>485</v>
      </c>
      <c r="C136">
        <f t="shared" si="13"/>
        <v>7.2389450297289256E-11</v>
      </c>
      <c r="D136" s="13">
        <f t="shared" si="11"/>
        <v>8.0833333333333339</v>
      </c>
      <c r="E136">
        <f t="shared" si="12"/>
        <v>7.2389450297289257E-2</v>
      </c>
    </row>
    <row r="137" spans="2:5">
      <c r="B137">
        <f t="shared" si="14"/>
        <v>490</v>
      </c>
      <c r="C137">
        <f t="shared" si="13"/>
        <v>7.2333787087743215E-11</v>
      </c>
      <c r="D137" s="13">
        <f t="shared" si="11"/>
        <v>8.1666666666666661</v>
      </c>
      <c r="E137">
        <f t="shared" si="12"/>
        <v>7.2333787087743212E-2</v>
      </c>
    </row>
    <row r="138" spans="2:5">
      <c r="B138">
        <f t="shared" si="14"/>
        <v>495</v>
      </c>
      <c r="C138">
        <f t="shared" si="13"/>
        <v>7.227963676886083E-11</v>
      </c>
      <c r="D138" s="13">
        <f t="shared" si="11"/>
        <v>8.25</v>
      </c>
      <c r="E138">
        <f t="shared" si="12"/>
        <v>7.227963676886083E-2</v>
      </c>
    </row>
    <row r="139" spans="2:5">
      <c r="B139">
        <f t="shared" si="14"/>
        <v>500</v>
      </c>
      <c r="C139">
        <f t="shared" si="13"/>
        <v>7.2226958221235226E-11</v>
      </c>
      <c r="D139" s="13">
        <f t="shared" si="11"/>
        <v>8.3333333333333339</v>
      </c>
      <c r="E139">
        <f t="shared" si="12"/>
        <v>7.2226958221235232E-2</v>
      </c>
    </row>
    <row r="140" spans="2:5">
      <c r="B140">
        <f t="shared" si="14"/>
        <v>505</v>
      </c>
      <c r="C140">
        <f t="shared" si="13"/>
        <v>7.2175711443058915E-11</v>
      </c>
      <c r="D140" s="13">
        <f t="shared" si="11"/>
        <v>8.4166666666666661</v>
      </c>
      <c r="E140">
        <f t="shared" si="12"/>
        <v>7.2175711443058913E-2</v>
      </c>
    </row>
    <row r="141" spans="2:5">
      <c r="B141">
        <f t="shared" si="14"/>
        <v>510</v>
      </c>
      <c r="C141">
        <f t="shared" si="13"/>
        <v>7.2125857519748088E-11</v>
      </c>
      <c r="D141" s="13">
        <f t="shared" si="11"/>
        <v>8.5</v>
      </c>
      <c r="E141">
        <f t="shared" si="12"/>
        <v>7.2125857519748093E-2</v>
      </c>
    </row>
    <row r="142" spans="2:5">
      <c r="B142">
        <f t="shared" si="14"/>
        <v>515</v>
      </c>
      <c r="C142">
        <f t="shared" si="13"/>
        <v>7.2077358594392612E-11</v>
      </c>
      <c r="D142" s="13">
        <f t="shared" si="11"/>
        <v>8.5833333333333339</v>
      </c>
      <c r="E142">
        <f t="shared" si="12"/>
        <v>7.2077358594392613E-2</v>
      </c>
    </row>
    <row r="143" spans="2:5">
      <c r="B143">
        <f t="shared" si="14"/>
        <v>520</v>
      </c>
      <c r="C143">
        <f t="shared" si="13"/>
        <v>7.2030177839009115E-11</v>
      </c>
      <c r="D143" s="13">
        <f t="shared" si="11"/>
        <v>8.6666666666666661</v>
      </c>
      <c r="E143">
        <f t="shared" si="12"/>
        <v>7.2030177839009113E-2</v>
      </c>
    </row>
    <row r="144" spans="2:5">
      <c r="B144">
        <f t="shared" si="14"/>
        <v>525</v>
      </c>
      <c r="C144">
        <f t="shared" si="13"/>
        <v>7.1984279426575389E-11</v>
      </c>
      <c r="D144" s="13">
        <f t="shared" si="11"/>
        <v>8.75</v>
      </c>
      <c r="E144">
        <f t="shared" si="12"/>
        <v>7.1984279426575384E-2</v>
      </c>
    </row>
    <row r="145" spans="2:5">
      <c r="B145">
        <f t="shared" si="14"/>
        <v>530</v>
      </c>
      <c r="C145">
        <f t="shared" si="13"/>
        <v>7.1939628503824949E-11</v>
      </c>
      <c r="D145" s="13">
        <f t="shared" si="11"/>
        <v>8.8333333333333339</v>
      </c>
      <c r="E145">
        <f t="shared" si="12"/>
        <v>7.1939628503824946E-2</v>
      </c>
    </row>
    <row r="146" spans="2:5">
      <c r="B146">
        <f t="shared" si="14"/>
        <v>535</v>
      </c>
      <c r="C146">
        <f t="shared" si="13"/>
        <v>7.1896191164780928E-11</v>
      </c>
      <c r="D146" s="13">
        <f t="shared" si="11"/>
        <v>8.9166666666666661</v>
      </c>
      <c r="E146">
        <f t="shared" si="12"/>
        <v>7.1896191164780923E-2</v>
      </c>
    </row>
    <row r="147" spans="2:5">
      <c r="B147">
        <f t="shared" si="14"/>
        <v>540</v>
      </c>
      <c r="C147">
        <f t="shared" si="13"/>
        <v>7.1853934425009378E-11</v>
      </c>
      <c r="D147" s="13">
        <f t="shared" si="11"/>
        <v>9</v>
      </c>
      <c r="E147">
        <f t="shared" si="12"/>
        <v>7.1853934425009383E-2</v>
      </c>
    </row>
    <row r="148" spans="2:5">
      <c r="B148">
        <f t="shared" si="14"/>
        <v>545</v>
      </c>
      <c r="C148">
        <f t="shared" si="13"/>
        <v>7.1812826196572298E-11</v>
      </c>
      <c r="D148" s="13">
        <f t="shared" si="11"/>
        <v>9.0833333333333339</v>
      </c>
      <c r="E148">
        <f t="shared" si="12"/>
        <v>7.1812826196572296E-2</v>
      </c>
    </row>
    <row r="149" spans="2:5">
      <c r="B149">
        <f t="shared" si="14"/>
        <v>550</v>
      </c>
      <c r="C149">
        <f t="shared" si="13"/>
        <v>7.1772835263661458E-11</v>
      </c>
      <c r="D149" s="13">
        <f t="shared" si="11"/>
        <v>9.1666666666666661</v>
      </c>
      <c r="E149">
        <f t="shared" si="12"/>
        <v>7.1772835263661461E-2</v>
      </c>
    </row>
    <row r="150" spans="2:5">
      <c r="B150">
        <f t="shared" si="14"/>
        <v>555</v>
      </c>
      <c r="C150">
        <f t="shared" si="13"/>
        <v>7.1733931258894434E-11</v>
      </c>
      <c r="D150" s="13">
        <f t="shared" si="11"/>
        <v>9.25</v>
      </c>
      <c r="E150">
        <f t="shared" si="12"/>
        <v>7.1733931258894434E-2</v>
      </c>
    </row>
    <row r="151" spans="2:5">
      <c r="B151">
        <f t="shared" si="14"/>
        <v>560</v>
      </c>
      <c r="C151">
        <f t="shared" si="13"/>
        <v>7.1696084640254981E-11</v>
      </c>
      <c r="D151" s="13">
        <f t="shared" si="11"/>
        <v>9.3333333333333339</v>
      </c>
      <c r="E151">
        <f t="shared" si="12"/>
        <v>7.1696084640254981E-2</v>
      </c>
    </row>
    <row r="152" spans="2:5">
      <c r="B152">
        <f t="shared" si="14"/>
        <v>565</v>
      </c>
      <c r="C152">
        <f t="shared" si="13"/>
        <v>7.1659266668660099E-11</v>
      </c>
      <c r="D152" s="13">
        <f t="shared" si="11"/>
        <v>9.4166666666666661</v>
      </c>
      <c r="E152">
        <f t="shared" si="12"/>
        <v>7.1659266668660099E-2</v>
      </c>
    </row>
    <row r="153" spans="2:5">
      <c r="B153">
        <f t="shared" si="14"/>
        <v>570</v>
      </c>
      <c r="C153">
        <f t="shared" si="13"/>
        <v>7.1623449386136765E-11</v>
      </c>
      <c r="D153" s="13">
        <f t="shared" si="11"/>
        <v>9.5</v>
      </c>
      <c r="E153">
        <f t="shared" si="12"/>
        <v>7.1623449386136767E-2</v>
      </c>
    </row>
    <row r="154" spans="2:5">
      <c r="B154">
        <f t="shared" si="14"/>
        <v>575</v>
      </c>
      <c r="C154">
        <f t="shared" si="13"/>
        <v>7.1588605594591924E-11</v>
      </c>
      <c r="D154" s="13">
        <f t="shared" si="11"/>
        <v>9.5833333333333339</v>
      </c>
      <c r="E154">
        <f t="shared" si="12"/>
        <v>7.1588605594591917E-2</v>
      </c>
    </row>
    <row r="155" spans="2:5">
      <c r="B155">
        <f t="shared" si="14"/>
        <v>580</v>
      </c>
      <c r="C155">
        <f t="shared" si="13"/>
        <v>7.1554708835159382E-11</v>
      </c>
      <c r="D155" s="13">
        <f t="shared" si="11"/>
        <v>9.6666666666666661</v>
      </c>
      <c r="E155">
        <f t="shared" si="12"/>
        <v>7.1554708835159381E-2</v>
      </c>
    </row>
    <row r="156" spans="2:5">
      <c r="B156">
        <f t="shared" si="14"/>
        <v>585</v>
      </c>
      <c r="C156">
        <f t="shared" si="13"/>
        <v>7.1521733368108143E-11</v>
      </c>
      <c r="D156" s="13">
        <f t="shared" si="11"/>
        <v>9.75</v>
      </c>
      <c r="E156">
        <f t="shared" si="12"/>
        <v>7.1521733368108145E-2</v>
      </c>
    </row>
    <row r="157" spans="2:5">
      <c r="B157">
        <f t="shared" si="14"/>
        <v>590</v>
      </c>
      <c r="C157">
        <f t="shared" si="13"/>
        <v>7.1489654153296728E-11</v>
      </c>
      <c r="D157" s="13">
        <f t="shared" si="11"/>
        <v>9.8333333333333339</v>
      </c>
      <c r="E157">
        <f t="shared" si="12"/>
        <v>7.1489654153296722E-2</v>
      </c>
    </row>
    <row r="158" spans="2:5">
      <c r="B158">
        <f t="shared" si="14"/>
        <v>595</v>
      </c>
      <c r="C158">
        <f t="shared" si="13"/>
        <v>7.1458446831158782E-11</v>
      </c>
      <c r="D158" s="13">
        <f t="shared" si="11"/>
        <v>9.9166666666666661</v>
      </c>
      <c r="E158">
        <f t="shared" si="12"/>
        <v>7.1458446831158776E-2</v>
      </c>
    </row>
    <row r="159" spans="2:5">
      <c r="B159" s="16">
        <f t="shared" si="14"/>
        <v>600</v>
      </c>
      <c r="C159">
        <f t="shared" si="13"/>
        <v>7.14280877042055E-11</v>
      </c>
      <c r="D159" s="13">
        <f t="shared" si="11"/>
        <v>10</v>
      </c>
      <c r="E159">
        <f t="shared" si="12"/>
        <v>7.1428087704205501E-2</v>
      </c>
    </row>
    <row r="160" spans="2:5">
      <c r="B160">
        <f t="shared" si="14"/>
        <v>605</v>
      </c>
      <c r="C160">
        <f>$D$36*EXP(-$D$32*(B160-600))+(1/$D$32)*($D$33+$D$34*((B160-600)-1/$D$32))</f>
        <v>7.1394996046281803E-11</v>
      </c>
      <c r="D160" s="13">
        <f t="shared" si="11"/>
        <v>10.083333333333334</v>
      </c>
      <c r="E160">
        <f t="shared" si="12"/>
        <v>7.13949960462818E-2</v>
      </c>
    </row>
    <row r="161" spans="2:5">
      <c r="B161">
        <f t="shared" si="14"/>
        <v>610</v>
      </c>
      <c r="C161">
        <f>$D$36*EXP(-$D$32*(B161-600))+(1/$D$32)*($D$33+$D$34*((B161-600)-1/$D$32))</f>
        <v>7.1355720981177264E-11</v>
      </c>
      <c r="D161" s="13">
        <f t="shared" si="11"/>
        <v>10.166666666666666</v>
      </c>
      <c r="E161">
        <f t="shared" si="12"/>
        <v>7.1355720981177262E-2</v>
      </c>
    </row>
    <row r="162" spans="2:5">
      <c r="B162">
        <f t="shared" si="14"/>
        <v>615</v>
      </c>
      <c r="C162">
        <f t="shared" ref="C162:C182" si="15">$D$36*EXP(-$D$32*(B162-600))+(1/$D$32)*($D$33+$D$34*((B162-600)-1/$D$32))</f>
        <v>7.1310430569969744E-11</v>
      </c>
      <c r="D162" s="13">
        <f t="shared" si="11"/>
        <v>10.25</v>
      </c>
      <c r="E162">
        <f t="shared" si="12"/>
        <v>7.1310430569969746E-2</v>
      </c>
    </row>
    <row r="163" spans="2:5">
      <c r="B163">
        <f t="shared" si="14"/>
        <v>620</v>
      </c>
      <c r="C163">
        <f t="shared" si="15"/>
        <v>7.1259288305943772E-11</v>
      </c>
      <c r="D163" s="13">
        <f t="shared" si="11"/>
        <v>10.333333333333334</v>
      </c>
      <c r="E163">
        <f t="shared" si="12"/>
        <v>7.1259288305943774E-2</v>
      </c>
    </row>
    <row r="164" spans="2:5">
      <c r="B164">
        <f t="shared" si="14"/>
        <v>625</v>
      </c>
      <c r="C164">
        <f t="shared" si="15"/>
        <v>7.1202453238740349E-11</v>
      </c>
      <c r="D164" s="13">
        <f t="shared" si="11"/>
        <v>10.416666666666666</v>
      </c>
      <c r="E164">
        <f t="shared" si="12"/>
        <v>7.1202453238740346E-2</v>
      </c>
    </row>
    <row r="165" spans="2:5">
      <c r="B165">
        <f t="shared" si="14"/>
        <v>630</v>
      </c>
      <c r="C165">
        <f t="shared" si="15"/>
        <v>7.1140080095132304E-11</v>
      </c>
      <c r="D165" s="13">
        <f t="shared" si="11"/>
        <v>10.5</v>
      </c>
      <c r="E165">
        <f t="shared" si="12"/>
        <v>7.1140080095132299E-2</v>
      </c>
    </row>
    <row r="166" spans="2:5">
      <c r="B166">
        <f t="shared" si="14"/>
        <v>635</v>
      </c>
      <c r="C166">
        <f t="shared" si="15"/>
        <v>7.1072319396517047E-11</v>
      </c>
      <c r="D166" s="13">
        <f t="shared" si="11"/>
        <v>10.583333333333334</v>
      </c>
      <c r="E166">
        <f t="shared" si="12"/>
        <v>7.107231939651705E-2</v>
      </c>
    </row>
    <row r="167" spans="2:5">
      <c r="B167">
        <f t="shared" si="14"/>
        <v>640</v>
      </c>
      <c r="C167">
        <f t="shared" si="15"/>
        <v>7.0999317573216106E-11</v>
      </c>
      <c r="D167" s="13">
        <f t="shared" si="11"/>
        <v>10.666666666666666</v>
      </c>
      <c r="E167">
        <f t="shared" si="12"/>
        <v>7.0999317573216106E-2</v>
      </c>
    </row>
    <row r="168" spans="2:5">
      <c r="B168">
        <f t="shared" si="14"/>
        <v>645</v>
      </c>
      <c r="C168">
        <f t="shared" si="15"/>
        <v>7.0921217075667895E-11</v>
      </c>
      <c r="D168" s="13">
        <f t="shared" ref="D168:D231" si="16">B168/60</f>
        <v>10.75</v>
      </c>
      <c r="E168">
        <f t="shared" ref="E168:E231" si="17">C168*10^9</f>
        <v>7.0921217075667897E-2</v>
      </c>
    </row>
    <row r="169" spans="2:5">
      <c r="B169">
        <f t="shared" si="14"/>
        <v>650</v>
      </c>
      <c r="C169">
        <f t="shared" si="15"/>
        <v>7.0838156482598462E-11</v>
      </c>
      <c r="D169" s="13">
        <f t="shared" si="16"/>
        <v>10.833333333333334</v>
      </c>
      <c r="E169">
        <f t="shared" si="17"/>
        <v>7.0838156482598461E-2</v>
      </c>
    </row>
    <row r="170" spans="2:5">
      <c r="B170">
        <f t="shared" si="14"/>
        <v>655</v>
      </c>
      <c r="C170">
        <f t="shared" si="15"/>
        <v>7.0750270606252111E-11</v>
      </c>
      <c r="D170" s="13">
        <f t="shared" si="16"/>
        <v>10.916666666666666</v>
      </c>
      <c r="E170">
        <f t="shared" si="17"/>
        <v>7.0750270606252108E-2</v>
      </c>
    </row>
    <row r="171" spans="2:5">
      <c r="B171">
        <f t="shared" ref="B171:B234" si="18">B170+$J$31/372</f>
        <v>660</v>
      </c>
      <c r="C171">
        <f t="shared" si="15"/>
        <v>7.065769059476203E-11</v>
      </c>
      <c r="D171" s="13">
        <f t="shared" si="16"/>
        <v>11</v>
      </c>
      <c r="E171">
        <f t="shared" si="17"/>
        <v>7.0657690594762027E-2</v>
      </c>
    </row>
    <row r="172" spans="2:5">
      <c r="B172">
        <f t="shared" si="18"/>
        <v>665</v>
      </c>
      <c r="C172">
        <f t="shared" si="15"/>
        <v>7.0560544031738497E-11</v>
      </c>
      <c r="D172" s="13">
        <f t="shared" si="16"/>
        <v>11.083333333333334</v>
      </c>
      <c r="E172">
        <f t="shared" si="17"/>
        <v>7.0560544031738504E-2</v>
      </c>
    </row>
    <row r="173" spans="2:5">
      <c r="B173">
        <f t="shared" si="18"/>
        <v>670</v>
      </c>
      <c r="C173">
        <f t="shared" si="15"/>
        <v>7.0458955033150303E-11</v>
      </c>
      <c r="D173" s="13">
        <f t="shared" si="16"/>
        <v>11.166666666666666</v>
      </c>
      <c r="E173">
        <f t="shared" si="17"/>
        <v>7.0458955033150306E-2</v>
      </c>
    </row>
    <row r="174" spans="2:5">
      <c r="B174">
        <f t="shared" si="18"/>
        <v>675</v>
      </c>
      <c r="C174">
        <f t="shared" si="15"/>
        <v>7.0353044341573126E-11</v>
      </c>
      <c r="D174" s="13">
        <f t="shared" si="16"/>
        <v>11.25</v>
      </c>
      <c r="E174">
        <f t="shared" si="17"/>
        <v>7.035304434157312E-2</v>
      </c>
    </row>
    <row r="175" spans="2:5">
      <c r="B175">
        <f t="shared" si="18"/>
        <v>680</v>
      </c>
      <c r="C175">
        <f t="shared" si="15"/>
        <v>7.0242929417876109E-11</v>
      </c>
      <c r="D175" s="13">
        <f t="shared" si="16"/>
        <v>11.333333333333334</v>
      </c>
      <c r="E175">
        <f t="shared" si="17"/>
        <v>7.0242929417876104E-2</v>
      </c>
    </row>
    <row r="176" spans="2:5">
      <c r="B176">
        <f t="shared" si="18"/>
        <v>685</v>
      </c>
      <c r="C176">
        <f t="shared" si="15"/>
        <v>7.0128724530416651E-11</v>
      </c>
      <c r="D176" s="13">
        <f t="shared" si="16"/>
        <v>11.416666666666666</v>
      </c>
      <c r="E176">
        <f t="shared" si="17"/>
        <v>7.0128724530416645E-2</v>
      </c>
    </row>
    <row r="177" spans="2:5">
      <c r="B177">
        <f t="shared" si="18"/>
        <v>690</v>
      </c>
      <c r="C177">
        <f t="shared" si="15"/>
        <v>7.0010540841810827E-11</v>
      </c>
      <c r="D177" s="13">
        <f t="shared" si="16"/>
        <v>11.5</v>
      </c>
      <c r="E177">
        <f t="shared" si="17"/>
        <v>7.0010540841810825E-2</v>
      </c>
    </row>
    <row r="178" spans="2:5">
      <c r="B178">
        <f t="shared" si="18"/>
        <v>695</v>
      </c>
      <c r="C178">
        <f t="shared" si="15"/>
        <v>6.9888486493345376E-11</v>
      </c>
      <c r="D178" s="13">
        <f t="shared" si="16"/>
        <v>11.583333333333334</v>
      </c>
      <c r="E178">
        <f t="shared" si="17"/>
        <v>6.9888486493345378E-2</v>
      </c>
    </row>
    <row r="179" spans="2:5">
      <c r="B179">
        <f t="shared" si="18"/>
        <v>700</v>
      </c>
      <c r="C179">
        <f t="shared" si="15"/>
        <v>6.9762666687095664E-11</v>
      </c>
      <c r="D179" s="13">
        <f t="shared" si="16"/>
        <v>11.666666666666666</v>
      </c>
      <c r="E179">
        <f t="shared" si="17"/>
        <v>6.9762666687095659E-2</v>
      </c>
    </row>
    <row r="180" spans="2:5">
      <c r="B180">
        <f t="shared" si="18"/>
        <v>705</v>
      </c>
      <c r="C180">
        <f t="shared" si="15"/>
        <v>6.9633183765811467E-11</v>
      </c>
      <c r="D180" s="13">
        <f t="shared" si="16"/>
        <v>11.75</v>
      </c>
      <c r="E180">
        <f t="shared" si="17"/>
        <v>6.9633183765811471E-2</v>
      </c>
    </row>
    <row r="181" spans="2:5">
      <c r="B181">
        <f t="shared" si="18"/>
        <v>710</v>
      </c>
      <c r="C181">
        <f t="shared" si="15"/>
        <v>6.9500137290631628E-11</v>
      </c>
      <c r="D181" s="13">
        <f t="shared" si="16"/>
        <v>11.833333333333334</v>
      </c>
      <c r="E181">
        <f t="shared" si="17"/>
        <v>6.9500137290631633E-2</v>
      </c>
    </row>
    <row r="182" spans="2:5">
      <c r="B182">
        <f t="shared" si="18"/>
        <v>715</v>
      </c>
      <c r="C182">
        <f t="shared" si="15"/>
        <v>6.9363624116686535E-11</v>
      </c>
      <c r="D182" s="13">
        <f t="shared" si="16"/>
        <v>11.916666666666666</v>
      </c>
      <c r="E182">
        <f t="shared" si="17"/>
        <v>6.9363624116686534E-2</v>
      </c>
    </row>
    <row r="183" spans="2:5">
      <c r="B183" s="16">
        <f t="shared" si="18"/>
        <v>720</v>
      </c>
      <c r="C183">
        <f>$D$36*EXP(-$D$32*(B183-600))+(1/$D$32)*($D$33+$D$34*((B183-600)-1/$D$32))</f>
        <v>6.9223738466645704E-11</v>
      </c>
      <c r="D183" s="13">
        <f t="shared" si="16"/>
        <v>12</v>
      </c>
      <c r="E183">
        <f t="shared" si="17"/>
        <v>6.9223738466645701E-2</v>
      </c>
    </row>
    <row r="184" spans="2:5">
      <c r="B184">
        <f t="shared" si="18"/>
        <v>725</v>
      </c>
      <c r="C184">
        <f>$E$36*EXP(-$E$32*(B184-720))+(1/$E$32)*($E$33+$E$34*((B184-720)-1/$E$32))</f>
        <v>6.9084129675015253E-11</v>
      </c>
      <c r="D184" s="13">
        <f t="shared" si="16"/>
        <v>12.083333333333334</v>
      </c>
      <c r="E184">
        <f t="shared" si="17"/>
        <v>6.908412967501526E-2</v>
      </c>
    </row>
    <row r="185" spans="2:5">
      <c r="B185">
        <f t="shared" si="18"/>
        <v>730</v>
      </c>
      <c r="C185">
        <f t="shared" ref="C185:C242" si="19">$E$36*EXP(-$E$32*(B185-720))+(1/$E$32)*($E$33+$E$34*((B185-720)-1/$E$32))</f>
        <v>6.8948315361625342E-11</v>
      </c>
      <c r="D185" s="13">
        <f t="shared" si="16"/>
        <v>12.166666666666666</v>
      </c>
      <c r="E185">
        <f t="shared" si="17"/>
        <v>6.8948315361625337E-2</v>
      </c>
    </row>
    <row r="186" spans="2:5">
      <c r="B186">
        <f t="shared" si="18"/>
        <v>735</v>
      </c>
      <c r="C186">
        <f t="shared" si="19"/>
        <v>6.8816192394968623E-11</v>
      </c>
      <c r="D186" s="13">
        <f t="shared" si="16"/>
        <v>12.25</v>
      </c>
      <c r="E186">
        <f t="shared" si="17"/>
        <v>6.8816192394968626E-2</v>
      </c>
    </row>
    <row r="187" spans="2:5">
      <c r="B187">
        <f t="shared" si="18"/>
        <v>740</v>
      </c>
      <c r="C187">
        <f t="shared" si="19"/>
        <v>6.8687660446586609E-11</v>
      </c>
      <c r="D187" s="13">
        <f t="shared" si="16"/>
        <v>12.333333333333334</v>
      </c>
      <c r="E187">
        <f t="shared" si="17"/>
        <v>6.8687660446586613E-2</v>
      </c>
    </row>
    <row r="188" spans="2:5">
      <c r="B188">
        <f t="shared" si="18"/>
        <v>745</v>
      </c>
      <c r="C188">
        <f t="shared" si="19"/>
        <v>6.8562621914884532E-11</v>
      </c>
      <c r="D188" s="13">
        <f t="shared" si="16"/>
        <v>12.416666666666666</v>
      </c>
      <c r="E188">
        <f t="shared" si="17"/>
        <v>6.8562621914884533E-2</v>
      </c>
    </row>
    <row r="189" spans="2:5">
      <c r="B189">
        <f t="shared" si="18"/>
        <v>750</v>
      </c>
      <c r="C189">
        <f t="shared" si="19"/>
        <v>6.8440981851016975E-11</v>
      </c>
      <c r="D189" s="13">
        <f t="shared" si="16"/>
        <v>12.5</v>
      </c>
      <c r="E189">
        <f t="shared" si="17"/>
        <v>6.8440981851016977E-2</v>
      </c>
    </row>
    <row r="190" spans="2:5">
      <c r="B190">
        <f t="shared" si="18"/>
        <v>755</v>
      </c>
      <c r="C190">
        <f t="shared" si="19"/>
        <v>6.8322647886787777E-11</v>
      </c>
      <c r="D190" s="13">
        <f t="shared" si="16"/>
        <v>12.583333333333334</v>
      </c>
      <c r="E190">
        <f t="shared" si="17"/>
        <v>6.8322647886787782E-2</v>
      </c>
    </row>
    <row r="191" spans="2:5">
      <c r="B191">
        <f t="shared" si="18"/>
        <v>760</v>
      </c>
      <c r="C191">
        <f t="shared" si="19"/>
        <v>6.8207530164509679E-11</v>
      </c>
      <c r="D191" s="13">
        <f t="shared" si="16"/>
        <v>12.666666666666666</v>
      </c>
      <c r="E191">
        <f t="shared" si="17"/>
        <v>6.8207530164509672E-2</v>
      </c>
    </row>
    <row r="192" spans="2:5">
      <c r="B192">
        <f t="shared" si="18"/>
        <v>765</v>
      </c>
      <c r="C192">
        <f t="shared" si="19"/>
        <v>6.8095541268770246E-11</v>
      </c>
      <c r="D192" s="13">
        <f t="shared" si="16"/>
        <v>12.75</v>
      </c>
      <c r="E192">
        <f t="shared" si="17"/>
        <v>6.8095541268770252E-2</v>
      </c>
    </row>
    <row r="193" spans="2:5">
      <c r="B193">
        <f t="shared" si="18"/>
        <v>770</v>
      </c>
      <c r="C193">
        <f t="shared" si="19"/>
        <v>6.7986596160052394E-11</v>
      </c>
      <c r="D193" s="13">
        <f t="shared" si="16"/>
        <v>12.833333333333334</v>
      </c>
      <c r="E193">
        <f t="shared" si="17"/>
        <v>6.7986596160052398E-2</v>
      </c>
    </row>
    <row r="194" spans="2:5">
      <c r="B194">
        <f t="shared" si="18"/>
        <v>775</v>
      </c>
      <c r="C194">
        <f t="shared" si="19"/>
        <v>6.78806121101591E-11</v>
      </c>
      <c r="D194" s="13">
        <f t="shared" si="16"/>
        <v>12.916666666666666</v>
      </c>
      <c r="E194">
        <f t="shared" si="17"/>
        <v>6.7880612110159097E-2</v>
      </c>
    </row>
    <row r="195" spans="2:5">
      <c r="B195">
        <f t="shared" si="18"/>
        <v>780</v>
      </c>
      <c r="C195">
        <f t="shared" si="19"/>
        <v>6.7777508639393133E-11</v>
      </c>
      <c r="D195" s="13">
        <f t="shared" si="16"/>
        <v>13</v>
      </c>
      <c r="E195">
        <f t="shared" si="17"/>
        <v>6.7777508639393136E-2</v>
      </c>
    </row>
    <row r="196" spans="2:5">
      <c r="B196">
        <f t="shared" si="18"/>
        <v>785</v>
      </c>
      <c r="C196">
        <f t="shared" si="19"/>
        <v>6.7677207455444329E-11</v>
      </c>
      <c r="D196" s="13">
        <f t="shared" si="16"/>
        <v>13.083333333333334</v>
      </c>
      <c r="E196">
        <f t="shared" si="17"/>
        <v>6.7677207455444324E-2</v>
      </c>
    </row>
    <row r="197" spans="2:5">
      <c r="B197">
        <f t="shared" si="18"/>
        <v>790</v>
      </c>
      <c r="C197">
        <f t="shared" si="19"/>
        <v>6.7579632393937731E-11</v>
      </c>
      <c r="D197" s="13">
        <f t="shared" si="16"/>
        <v>13.166666666666666</v>
      </c>
      <c r="E197">
        <f t="shared" si="17"/>
        <v>6.757963239393773E-2</v>
      </c>
    </row>
    <row r="198" spans="2:5">
      <c r="B198">
        <f t="shared" si="18"/>
        <v>795</v>
      </c>
      <c r="C198">
        <f t="shared" si="19"/>
        <v>6.7484709360597711E-11</v>
      </c>
      <c r="D198" s="13">
        <f t="shared" si="16"/>
        <v>13.25</v>
      </c>
      <c r="E198">
        <f t="shared" si="17"/>
        <v>6.7484709360597708E-2</v>
      </c>
    </row>
    <row r="199" spans="2:5">
      <c r="B199">
        <f t="shared" si="18"/>
        <v>800</v>
      </c>
      <c r="C199">
        <f t="shared" si="19"/>
        <v>6.739236627498395E-11</v>
      </c>
      <c r="D199" s="13">
        <f t="shared" si="16"/>
        <v>13.333333333333334</v>
      </c>
      <c r="E199">
        <f t="shared" si="17"/>
        <v>6.7392366274983947E-2</v>
      </c>
    </row>
    <row r="200" spans="2:5">
      <c r="B200">
        <f t="shared" si="18"/>
        <v>805</v>
      </c>
      <c r="C200">
        <f t="shared" si="19"/>
        <v>6.7302533015756716E-11</v>
      </c>
      <c r="D200" s="13">
        <f t="shared" si="16"/>
        <v>13.416666666666666</v>
      </c>
      <c r="E200">
        <f t="shared" si="17"/>
        <v>6.7302533015756713E-2</v>
      </c>
    </row>
    <row r="201" spans="2:5">
      <c r="B201">
        <f t="shared" si="18"/>
        <v>810</v>
      </c>
      <c r="C201">
        <f t="shared" si="19"/>
        <v>6.721514136742972E-11</v>
      </c>
      <c r="D201" s="13">
        <f t="shared" si="16"/>
        <v>13.5</v>
      </c>
      <c r="E201">
        <f t="shared" si="17"/>
        <v>6.7215141367429718E-2</v>
      </c>
    </row>
    <row r="202" spans="2:5">
      <c r="B202">
        <f t="shared" si="18"/>
        <v>815</v>
      </c>
      <c r="C202">
        <f t="shared" si="19"/>
        <v>6.7130124968570232E-11</v>
      </c>
      <c r="D202" s="13">
        <f t="shared" si="16"/>
        <v>13.583333333333334</v>
      </c>
      <c r="E202">
        <f t="shared" si="17"/>
        <v>6.7130124968570237E-2</v>
      </c>
    </row>
    <row r="203" spans="2:5">
      <c r="B203">
        <f t="shared" si="18"/>
        <v>820</v>
      </c>
      <c r="C203">
        <f t="shared" si="19"/>
        <v>6.7047419261407123E-11</v>
      </c>
      <c r="D203" s="13">
        <f t="shared" si="16"/>
        <v>13.666666666666666</v>
      </c>
      <c r="E203">
        <f t="shared" si="17"/>
        <v>6.7047419261407129E-2</v>
      </c>
    </row>
    <row r="204" spans="2:5">
      <c r="B204">
        <f t="shared" si="18"/>
        <v>825</v>
      </c>
      <c r="C204">
        <f t="shared" si="19"/>
        <v>6.6966961442808432E-11</v>
      </c>
      <c r="D204" s="13">
        <f t="shared" si="16"/>
        <v>13.75</v>
      </c>
      <c r="E204">
        <f t="shared" si="17"/>
        <v>6.6966961442808434E-2</v>
      </c>
    </row>
    <row r="205" spans="2:5">
      <c r="B205">
        <f t="shared" si="18"/>
        <v>830</v>
      </c>
      <c r="C205">
        <f t="shared" si="19"/>
        <v>6.6888690416591415E-11</v>
      </c>
      <c r="D205" s="13">
        <f t="shared" si="16"/>
        <v>13.833333333333334</v>
      </c>
      <c r="E205">
        <f t="shared" si="17"/>
        <v>6.6888690416591415E-2</v>
      </c>
    </row>
    <row r="206" spans="2:5">
      <c r="B206">
        <f t="shared" si="18"/>
        <v>835</v>
      </c>
      <c r="C206">
        <f t="shared" si="19"/>
        <v>6.6812546747128783E-11</v>
      </c>
      <c r="D206" s="13">
        <f t="shared" si="16"/>
        <v>13.916666666666666</v>
      </c>
      <c r="E206">
        <f t="shared" si="17"/>
        <v>6.681254674712879E-2</v>
      </c>
    </row>
    <row r="207" spans="2:5">
      <c r="B207">
        <f t="shared" si="18"/>
        <v>840</v>
      </c>
      <c r="C207">
        <f t="shared" si="19"/>
        <v>6.6738472614215781E-11</v>
      </c>
      <c r="D207" s="13">
        <f t="shared" si="16"/>
        <v>14</v>
      </c>
      <c r="E207">
        <f t="shared" si="17"/>
        <v>6.6738472614215782E-2</v>
      </c>
    </row>
    <row r="208" spans="2:5">
      <c r="B208">
        <f t="shared" si="18"/>
        <v>845</v>
      </c>
      <c r="C208">
        <f t="shared" si="19"/>
        <v>6.6666411769164107E-11</v>
      </c>
      <c r="D208" s="13">
        <f t="shared" si="16"/>
        <v>14.083333333333334</v>
      </c>
      <c r="E208">
        <f t="shared" si="17"/>
        <v>6.6666411769164102E-2</v>
      </c>
    </row>
    <row r="209" spans="2:5">
      <c r="B209">
        <f t="shared" si="18"/>
        <v>850</v>
      </c>
      <c r="C209">
        <f t="shared" si="19"/>
        <v>6.6596309492089065E-11</v>
      </c>
      <c r="D209" s="13">
        <f t="shared" si="16"/>
        <v>14.166666666666666</v>
      </c>
      <c r="E209">
        <f t="shared" si="17"/>
        <v>6.659630949208907E-2</v>
      </c>
    </row>
    <row r="210" spans="2:5">
      <c r="B210">
        <f t="shared" si="18"/>
        <v>855</v>
      </c>
      <c r="C210">
        <f t="shared" si="19"/>
        <v>6.6528112550357639E-11</v>
      </c>
      <c r="D210" s="13">
        <f t="shared" si="16"/>
        <v>14.25</v>
      </c>
      <c r="E210">
        <f t="shared" si="17"/>
        <v>6.6528112550357635E-2</v>
      </c>
    </row>
    <row r="211" spans="2:5">
      <c r="B211">
        <f t="shared" si="18"/>
        <v>860</v>
      </c>
      <c r="C211">
        <f t="shared" si="19"/>
        <v>6.6461769158165944E-11</v>
      </c>
      <c r="D211" s="13">
        <f t="shared" si="16"/>
        <v>14.333333333333334</v>
      </c>
      <c r="E211">
        <f t="shared" si="17"/>
        <v>6.6461769158165943E-2</v>
      </c>
    </row>
    <row r="212" spans="2:5">
      <c r="B212">
        <f t="shared" si="18"/>
        <v>865</v>
      </c>
      <c r="C212">
        <f t="shared" si="19"/>
        <v>6.6397228937215371E-11</v>
      </c>
      <c r="D212" s="13">
        <f t="shared" si="16"/>
        <v>14.416666666666666</v>
      </c>
      <c r="E212">
        <f t="shared" si="17"/>
        <v>6.6397228937215377E-2</v>
      </c>
    </row>
    <row r="213" spans="2:5">
      <c r="B213">
        <f t="shared" si="18"/>
        <v>870</v>
      </c>
      <c r="C213">
        <f t="shared" si="19"/>
        <v>6.633444287845742E-11</v>
      </c>
      <c r="D213" s="13">
        <f t="shared" si="16"/>
        <v>14.5</v>
      </c>
      <c r="E213">
        <f t="shared" si="17"/>
        <v>6.6334442878457425E-2</v>
      </c>
    </row>
    <row r="214" spans="2:5">
      <c r="B214">
        <f t="shared" si="18"/>
        <v>875</v>
      </c>
      <c r="C214">
        <f t="shared" si="19"/>
        <v>6.6273363304878395E-11</v>
      </c>
      <c r="D214" s="13">
        <f t="shared" si="16"/>
        <v>14.583333333333334</v>
      </c>
      <c r="E214">
        <f t="shared" si="17"/>
        <v>6.6273363304878388E-2</v>
      </c>
    </row>
    <row r="215" spans="2:5">
      <c r="B215">
        <f t="shared" si="18"/>
        <v>880</v>
      </c>
      <c r="C215">
        <f t="shared" si="19"/>
        <v>6.6213943835295556E-11</v>
      </c>
      <c r="D215" s="13">
        <f t="shared" si="16"/>
        <v>14.666666666666666</v>
      </c>
      <c r="E215">
        <f t="shared" si="17"/>
        <v>6.6213943835295552E-2</v>
      </c>
    </row>
    <row r="216" spans="2:5">
      <c r="B216">
        <f t="shared" si="18"/>
        <v>885</v>
      </c>
      <c r="C216">
        <f t="shared" si="19"/>
        <v>6.6156139349137189E-11</v>
      </c>
      <c r="D216" s="13">
        <f t="shared" si="16"/>
        <v>14.75</v>
      </c>
      <c r="E216">
        <f t="shared" si="17"/>
        <v>6.6156139349137194E-2</v>
      </c>
    </row>
    <row r="217" spans="2:5">
      <c r="B217">
        <f t="shared" si="18"/>
        <v>890</v>
      </c>
      <c r="C217">
        <f t="shared" si="19"/>
        <v>6.6099905952180101E-11</v>
      </c>
      <c r="D217" s="13">
        <f t="shared" si="16"/>
        <v>14.833333333333334</v>
      </c>
      <c r="E217">
        <f t="shared" si="17"/>
        <v>6.6099905952180099E-2</v>
      </c>
    </row>
    <row r="218" spans="2:5">
      <c r="B218">
        <f t="shared" si="18"/>
        <v>895</v>
      </c>
      <c r="C218">
        <f t="shared" si="19"/>
        <v>6.6045200943218157E-11</v>
      </c>
      <c r="D218" s="13">
        <f t="shared" si="16"/>
        <v>14.916666666666666</v>
      </c>
      <c r="E218">
        <f t="shared" si="17"/>
        <v>6.6045200943218155E-2</v>
      </c>
    </row>
    <row r="219" spans="2:5">
      <c r="B219">
        <f t="shared" si="18"/>
        <v>900</v>
      </c>
      <c r="C219">
        <f t="shared" si="19"/>
        <v>6.5991982781636891E-11</v>
      </c>
      <c r="D219" s="13">
        <f t="shared" si="16"/>
        <v>15</v>
      </c>
      <c r="E219">
        <f t="shared" si="17"/>
        <v>6.5991982781636885E-2</v>
      </c>
    </row>
    <row r="220" spans="2:5">
      <c r="B220">
        <f t="shared" si="18"/>
        <v>905</v>
      </c>
      <c r="C220">
        <f t="shared" si="19"/>
        <v>6.594021105586931E-11</v>
      </c>
      <c r="D220" s="13">
        <f t="shared" si="16"/>
        <v>15.083333333333334</v>
      </c>
      <c r="E220">
        <f t="shared" si="17"/>
        <v>6.5940211055869308E-2</v>
      </c>
    </row>
    <row r="221" spans="2:5">
      <c r="B221">
        <f t="shared" si="18"/>
        <v>910</v>
      </c>
      <c r="C221">
        <f t="shared" si="19"/>
        <v>6.588984645270917E-11</v>
      </c>
      <c r="D221" s="13">
        <f t="shared" si="16"/>
        <v>15.166666666666666</v>
      </c>
      <c r="E221">
        <f t="shared" si="17"/>
        <v>6.5889846452709164E-2</v>
      </c>
    </row>
    <row r="222" spans="2:5">
      <c r="B222">
        <f t="shared" si="18"/>
        <v>915</v>
      </c>
      <c r="C222">
        <f t="shared" si="19"/>
        <v>6.5840850727458162E-11</v>
      </c>
      <c r="D222" s="13">
        <f t="shared" si="16"/>
        <v>15.25</v>
      </c>
      <c r="E222">
        <f t="shared" si="17"/>
        <v>6.5840850727458156E-2</v>
      </c>
    </row>
    <row r="223" spans="2:5">
      <c r="B223">
        <f t="shared" si="18"/>
        <v>920</v>
      </c>
      <c r="C223">
        <f t="shared" si="19"/>
        <v>6.5793186674884594E-11</v>
      </c>
      <c r="D223" s="13">
        <f t="shared" si="16"/>
        <v>15.333333333333334</v>
      </c>
      <c r="E223">
        <f t="shared" si="17"/>
        <v>6.5793186674884596E-2</v>
      </c>
    </row>
    <row r="224" spans="2:5">
      <c r="B224">
        <f t="shared" si="18"/>
        <v>925</v>
      </c>
      <c r="C224">
        <f t="shared" si="19"/>
        <v>6.5746818100971305E-11</v>
      </c>
      <c r="D224" s="13">
        <f t="shared" si="16"/>
        <v>15.416666666666666</v>
      </c>
      <c r="E224">
        <f t="shared" si="17"/>
        <v>6.5746818100971299E-2</v>
      </c>
    </row>
    <row r="225" spans="2:5">
      <c r="B225">
        <f t="shared" si="18"/>
        <v>930</v>
      </c>
      <c r="C225">
        <f t="shared" si="19"/>
        <v>6.570170979543156E-11</v>
      </c>
      <c r="D225" s="13">
        <f t="shared" si="16"/>
        <v>15.5</v>
      </c>
      <c r="E225">
        <f t="shared" si="17"/>
        <v>6.5701709795431565E-2</v>
      </c>
    </row>
    <row r="226" spans="2:5">
      <c r="B226">
        <f t="shared" si="18"/>
        <v>935</v>
      </c>
      <c r="C226">
        <f t="shared" si="19"/>
        <v>6.5657827504971794E-11</v>
      </c>
      <c r="D226" s="13">
        <f t="shared" si="16"/>
        <v>15.583333333333334</v>
      </c>
      <c r="E226">
        <f t="shared" si="17"/>
        <v>6.5657827504971789E-2</v>
      </c>
    </row>
    <row r="227" spans="2:5">
      <c r="B227">
        <f t="shared" si="18"/>
        <v>940</v>
      </c>
      <c r="C227">
        <f t="shared" si="19"/>
        <v>6.5615137907281222E-11</v>
      </c>
      <c r="D227" s="13">
        <f t="shared" si="16"/>
        <v>15.666666666666666</v>
      </c>
      <c r="E227">
        <f t="shared" si="17"/>
        <v>6.5615137907281226E-2</v>
      </c>
    </row>
    <row r="228" spans="2:5">
      <c r="B228">
        <f t="shared" si="18"/>
        <v>945</v>
      </c>
      <c r="C228">
        <f t="shared" si="19"/>
        <v>6.5573608585728299E-11</v>
      </c>
      <c r="D228" s="13">
        <f t="shared" si="16"/>
        <v>15.75</v>
      </c>
      <c r="E228">
        <f t="shared" si="17"/>
        <v>6.5573608585728305E-2</v>
      </c>
    </row>
    <row r="229" spans="2:5">
      <c r="B229">
        <f t="shared" si="18"/>
        <v>950</v>
      </c>
      <c r="C229">
        <f t="shared" si="19"/>
        <v>6.5533208004744911E-11</v>
      </c>
      <c r="D229" s="13">
        <f t="shared" si="16"/>
        <v>15.833333333333334</v>
      </c>
      <c r="E229">
        <f t="shared" si="17"/>
        <v>6.5533208004744908E-2</v>
      </c>
    </row>
    <row r="230" spans="2:5">
      <c r="B230">
        <f t="shared" si="18"/>
        <v>955</v>
      </c>
      <c r="C230">
        <f t="shared" si="19"/>
        <v>6.5493905485879633E-11</v>
      </c>
      <c r="D230" s="13">
        <f t="shared" si="16"/>
        <v>15.916666666666666</v>
      </c>
      <c r="E230">
        <f t="shared" si="17"/>
        <v>6.5493905485879633E-2</v>
      </c>
    </row>
    <row r="231" spans="2:5">
      <c r="B231">
        <f t="shared" si="18"/>
        <v>960</v>
      </c>
      <c r="C231">
        <f t="shared" si="19"/>
        <v>6.54556711845019E-11</v>
      </c>
      <c r="D231" s="13">
        <f t="shared" si="16"/>
        <v>16</v>
      </c>
      <c r="E231">
        <f t="shared" si="17"/>
        <v>6.5455671184501907E-2</v>
      </c>
    </row>
    <row r="232" spans="2:5">
      <c r="B232">
        <f t="shared" si="18"/>
        <v>965</v>
      </c>
      <c r="C232">
        <f t="shared" si="19"/>
        <v>6.5418476067139191E-11</v>
      </c>
      <c r="D232" s="13">
        <f t="shared" ref="D232:D295" si="20">B232/60</f>
        <v>16.083333333333332</v>
      </c>
      <c r="E232">
        <f t="shared" ref="E232:E295" si="21">C232*10^9</f>
        <v>6.5418476067139186E-2</v>
      </c>
    </row>
    <row r="233" spans="2:5">
      <c r="B233">
        <f t="shared" si="18"/>
        <v>970</v>
      </c>
      <c r="C233">
        <f t="shared" si="19"/>
        <v>6.5382291889430331E-11</v>
      </c>
      <c r="D233" s="13">
        <f t="shared" si="20"/>
        <v>16.166666666666668</v>
      </c>
      <c r="E233">
        <f t="shared" si="21"/>
        <v>6.538229188943033E-2</v>
      </c>
    </row>
    <row r="234" spans="2:5">
      <c r="B234">
        <f t="shared" si="18"/>
        <v>975</v>
      </c>
      <c r="C234">
        <f t="shared" si="19"/>
        <v>6.534709117467796E-11</v>
      </c>
      <c r="D234" s="13">
        <f t="shared" si="20"/>
        <v>16.25</v>
      </c>
      <c r="E234">
        <f t="shared" si="21"/>
        <v>6.5347091174677963E-2</v>
      </c>
    </row>
    <row r="235" spans="2:5">
      <c r="B235">
        <f t="shared" ref="B235:B298" si="22">B234+$J$31/372</f>
        <v>980</v>
      </c>
      <c r="C235">
        <f t="shared" si="19"/>
        <v>6.5312847192983874E-11</v>
      </c>
      <c r="D235" s="13">
        <f t="shared" si="20"/>
        <v>16.333333333333332</v>
      </c>
      <c r="E235">
        <f t="shared" si="21"/>
        <v>6.5312847192983872E-2</v>
      </c>
    </row>
    <row r="236" spans="2:5">
      <c r="B236">
        <f t="shared" si="22"/>
        <v>985</v>
      </c>
      <c r="C236">
        <f t="shared" si="19"/>
        <v>6.5279533940951501E-11</v>
      </c>
      <c r="D236" s="13">
        <f t="shared" si="20"/>
        <v>16.416666666666668</v>
      </c>
      <c r="E236">
        <f t="shared" si="21"/>
        <v>6.5279533940951498E-2</v>
      </c>
    </row>
    <row r="237" spans="2:5">
      <c r="B237">
        <f t="shared" si="22"/>
        <v>990</v>
      </c>
      <c r="C237">
        <f t="shared" si="19"/>
        <v>6.5247126121940086E-11</v>
      </c>
      <c r="D237" s="13">
        <f t="shared" si="20"/>
        <v>16.5</v>
      </c>
      <c r="E237">
        <f t="shared" si="21"/>
        <v>6.5247126121940086E-2</v>
      </c>
    </row>
    <row r="238" spans="2:5">
      <c r="B238">
        <f t="shared" si="22"/>
        <v>995</v>
      </c>
      <c r="C238">
        <f t="shared" si="19"/>
        <v>6.5215599126855483E-11</v>
      </c>
      <c r="D238" s="13">
        <f t="shared" si="20"/>
        <v>16.583333333333332</v>
      </c>
      <c r="E238">
        <f t="shared" si="21"/>
        <v>6.5215599126855484E-2</v>
      </c>
    </row>
    <row r="239" spans="2:5">
      <c r="B239">
        <f t="shared" si="22"/>
        <v>1000</v>
      </c>
      <c r="C239">
        <f t="shared" si="19"/>
        <v>6.5184929015463104E-11</v>
      </c>
      <c r="D239" s="13">
        <f t="shared" si="20"/>
        <v>16.666666666666668</v>
      </c>
      <c r="E239">
        <f t="shared" si="21"/>
        <v>6.5184929015463106E-2</v>
      </c>
    </row>
    <row r="240" spans="2:5">
      <c r="B240">
        <f t="shared" si="22"/>
        <v>1005</v>
      </c>
      <c r="C240">
        <f t="shared" si="19"/>
        <v>6.5155092498208694E-11</v>
      </c>
      <c r="D240" s="13">
        <f t="shared" si="20"/>
        <v>16.75</v>
      </c>
      <c r="E240">
        <f t="shared" si="21"/>
        <v>6.5155092498208694E-2</v>
      </c>
    </row>
    <row r="241" spans="2:5">
      <c r="B241">
        <f t="shared" si="22"/>
        <v>1010</v>
      </c>
      <c r="C241">
        <f t="shared" si="19"/>
        <v>6.5126066918533305E-11</v>
      </c>
      <c r="D241" s="13">
        <f t="shared" si="20"/>
        <v>16.833333333333332</v>
      </c>
      <c r="E241">
        <f t="shared" si="21"/>
        <v>6.5126066918533301E-2</v>
      </c>
    </row>
    <row r="242" spans="2:5">
      <c r="B242">
        <f t="shared" si="22"/>
        <v>1015</v>
      </c>
      <c r="C242">
        <f t="shared" si="19"/>
        <v>6.5097830235668863E-11</v>
      </c>
      <c r="D242" s="13">
        <f t="shared" si="20"/>
        <v>16.916666666666668</v>
      </c>
      <c r="E242">
        <f t="shared" si="21"/>
        <v>6.5097830235668869E-2</v>
      </c>
    </row>
    <row r="243" spans="2:5">
      <c r="B243" s="16">
        <f t="shared" si="22"/>
        <v>1020</v>
      </c>
      <c r="C243">
        <f>$E$36*EXP(-$E$32*(B243-720))+(1/$E$32)*($E$33+$E$34*((B243-720)-1/$E$32))</f>
        <v>6.5070361007901355E-11</v>
      </c>
      <c r="D243" s="13">
        <f t="shared" si="20"/>
        <v>17</v>
      </c>
      <c r="E243">
        <f t="shared" si="21"/>
        <v>6.5070361007901353E-2</v>
      </c>
    </row>
    <row r="244" spans="2:5">
      <c r="B244">
        <f t="shared" si="22"/>
        <v>1025</v>
      </c>
      <c r="C244">
        <f>$F$36*EXP(-$F$32*(B244-1020))+(1/$F$32)*($F$33+$F$34*((B244-1020)-1/$F$32))</f>
        <v>1.8363273000786657E-10</v>
      </c>
      <c r="D244" s="13">
        <f t="shared" si="20"/>
        <v>17.083333333333332</v>
      </c>
      <c r="E244">
        <f t="shared" si="21"/>
        <v>0.18363273000786656</v>
      </c>
    </row>
    <row r="245" spans="2:5">
      <c r="B245">
        <f t="shared" si="22"/>
        <v>1030</v>
      </c>
      <c r="C245">
        <f t="shared" ref="C245:C279" si="23">$F$36*EXP(-$F$32*(B245-1020))+(1/$F$32)*($F$33+$F$34*((B245-1020)-1/$F$32))</f>
        <v>5.3506656298523845E-10</v>
      </c>
      <c r="D245" s="13">
        <f t="shared" si="20"/>
        <v>17.166666666666668</v>
      </c>
      <c r="E245">
        <f t="shared" si="21"/>
        <v>0.53506656298523847</v>
      </c>
    </row>
    <row r="246" spans="2:5">
      <c r="B246">
        <f t="shared" si="22"/>
        <v>1035</v>
      </c>
      <c r="C246">
        <f t="shared" si="23"/>
        <v>1.1130425615297042E-9</v>
      </c>
      <c r="D246" s="13">
        <f t="shared" si="20"/>
        <v>17.25</v>
      </c>
      <c r="E246">
        <f t="shared" si="21"/>
        <v>1.1130425615297042</v>
      </c>
    </row>
    <row r="247" spans="2:5">
      <c r="B247">
        <f t="shared" si="22"/>
        <v>1040</v>
      </c>
      <c r="C247">
        <f t="shared" si="23"/>
        <v>1.9114034535399824E-9</v>
      </c>
      <c r="D247" s="13">
        <f t="shared" si="20"/>
        <v>17.333333333333332</v>
      </c>
      <c r="E247">
        <f t="shared" si="21"/>
        <v>1.9114034535399824</v>
      </c>
    </row>
    <row r="248" spans="2:5">
      <c r="B248">
        <f t="shared" si="22"/>
        <v>1045</v>
      </c>
      <c r="C248">
        <f t="shared" si="23"/>
        <v>2.9241593176578706E-9</v>
      </c>
      <c r="D248" s="13">
        <f t="shared" si="20"/>
        <v>17.416666666666668</v>
      </c>
      <c r="E248">
        <f t="shared" si="21"/>
        <v>2.9241593176578706</v>
      </c>
    </row>
    <row r="249" spans="2:5">
      <c r="B249">
        <f t="shared" si="22"/>
        <v>1050</v>
      </c>
      <c r="C249">
        <f t="shared" si="23"/>
        <v>4.1454830347811516E-9</v>
      </c>
      <c r="D249" s="13">
        <f t="shared" si="20"/>
        <v>17.5</v>
      </c>
      <c r="E249">
        <f t="shared" si="21"/>
        <v>4.1454830347811518</v>
      </c>
    </row>
    <row r="250" spans="2:5">
      <c r="B250">
        <f t="shared" si="22"/>
        <v>1055</v>
      </c>
      <c r="C250">
        <f t="shared" si="23"/>
        <v>5.5697058632018052E-9</v>
      </c>
      <c r="D250" s="13">
        <f t="shared" si="20"/>
        <v>17.583333333333332</v>
      </c>
      <c r="E250">
        <f t="shared" si="21"/>
        <v>5.5697058632018051</v>
      </c>
    </row>
    <row r="251" spans="2:5">
      <c r="B251">
        <f t="shared" si="22"/>
        <v>1060</v>
      </c>
      <c r="C251">
        <f t="shared" si="23"/>
        <v>7.1913131340095046E-9</v>
      </c>
      <c r="D251" s="13">
        <f t="shared" si="20"/>
        <v>17.666666666666668</v>
      </c>
      <c r="E251">
        <f t="shared" si="21"/>
        <v>7.1913131340095049</v>
      </c>
    </row>
    <row r="252" spans="2:5">
      <c r="B252">
        <f t="shared" si="22"/>
        <v>1065</v>
      </c>
      <c r="C252">
        <f>$F$36*EXP(-$F$32*(B252-1020))+(1/$F$32)*($F$33+$F$34*((B252-1020)-1/$F$32))</f>
        <v>9.0049400634901893E-9</v>
      </c>
      <c r="D252" s="13">
        <f t="shared" si="20"/>
        <v>17.75</v>
      </c>
      <c r="E252">
        <f t="shared" si="21"/>
        <v>9.0049400634901886</v>
      </c>
    </row>
    <row r="253" spans="2:5">
      <c r="B253">
        <f t="shared" si="22"/>
        <v>1070</v>
      </c>
      <c r="C253">
        <f t="shared" si="23"/>
        <v>1.1005367679342201E-8</v>
      </c>
      <c r="D253" s="13">
        <f t="shared" si="20"/>
        <v>17.833333333333332</v>
      </c>
      <c r="E253">
        <f t="shared" si="21"/>
        <v>11.005367679342202</v>
      </c>
    </row>
    <row r="254" spans="2:5">
      <c r="B254">
        <f t="shared" si="22"/>
        <v>1075</v>
      </c>
      <c r="C254">
        <f t="shared" si="23"/>
        <v>1.3187518857614662E-8</v>
      </c>
      <c r="D254" s="13">
        <f t="shared" si="20"/>
        <v>17.916666666666668</v>
      </c>
      <c r="E254">
        <f t="shared" si="21"/>
        <v>13.187518857614663</v>
      </c>
    </row>
    <row r="255" spans="2:5">
      <c r="B255">
        <f t="shared" si="22"/>
        <v>1080</v>
      </c>
      <c r="C255">
        <f t="shared" si="23"/>
        <v>1.5546454467359221E-8</v>
      </c>
      <c r="D255" s="13">
        <f t="shared" si="20"/>
        <v>18</v>
      </c>
      <c r="E255">
        <f t="shared" si="21"/>
        <v>15.546454467359222</v>
      </c>
    </row>
    <row r="256" spans="2:5">
      <c r="B256">
        <f t="shared" si="22"/>
        <v>1085</v>
      </c>
      <c r="C256">
        <f t="shared" si="23"/>
        <v>1.8077369620068112E-8</v>
      </c>
      <c r="D256" s="13">
        <f t="shared" si="20"/>
        <v>18.083333333333332</v>
      </c>
      <c r="E256">
        <f t="shared" si="21"/>
        <v>18.077369620068112</v>
      </c>
    </row>
    <row r="257" spans="2:5">
      <c r="B257">
        <f t="shared" si="22"/>
        <v>1090</v>
      </c>
      <c r="C257">
        <f t="shared" si="23"/>
        <v>2.0775590021049929E-8</v>
      </c>
      <c r="D257" s="13">
        <f t="shared" si="20"/>
        <v>18.166666666666668</v>
      </c>
      <c r="E257">
        <f t="shared" si="21"/>
        <v>20.775590021049929</v>
      </c>
    </row>
    <row r="258" spans="2:5">
      <c r="B258">
        <f t="shared" si="22"/>
        <v>1095</v>
      </c>
      <c r="C258">
        <f t="shared" si="23"/>
        <v>2.3636568419972656E-8</v>
      </c>
      <c r="D258" s="13">
        <f t="shared" si="20"/>
        <v>18.25</v>
      </c>
      <c r="E258">
        <f t="shared" si="21"/>
        <v>23.636568419972658</v>
      </c>
    </row>
    <row r="259" spans="2:5">
      <c r="B259">
        <f t="shared" si="22"/>
        <v>1100</v>
      </c>
      <c r="C259">
        <f t="shared" si="23"/>
        <v>2.6655881157878619E-8</v>
      </c>
      <c r="D259" s="13">
        <f t="shared" si="20"/>
        <v>18.333333333333332</v>
      </c>
      <c r="E259">
        <f t="shared" si="21"/>
        <v>26.655881157878618</v>
      </c>
    </row>
    <row r="260" spans="2:5">
      <c r="B260">
        <f t="shared" si="22"/>
        <v>1105</v>
      </c>
      <c r="C260">
        <f t="shared" si="23"/>
        <v>2.9829224808049646E-8</v>
      </c>
      <c r="D260" s="13">
        <f t="shared" si="20"/>
        <v>18.416666666666668</v>
      </c>
      <c r="E260">
        <f t="shared" si="21"/>
        <v>29.829224808049645</v>
      </c>
    </row>
    <row r="261" spans="2:5">
      <c r="B261">
        <f t="shared" si="22"/>
        <v>1110</v>
      </c>
      <c r="C261">
        <f t="shared" si="23"/>
        <v>3.3152412908171008E-8</v>
      </c>
      <c r="D261" s="13">
        <f t="shared" si="20"/>
        <v>18.5</v>
      </c>
      <c r="E261">
        <f t="shared" si="21"/>
        <v>33.152412908171009</v>
      </c>
    </row>
    <row r="262" spans="2:5">
      <c r="B262">
        <f t="shared" si="22"/>
        <v>1115</v>
      </c>
      <c r="C262">
        <f t="shared" si="23"/>
        <v>3.6621372781313454E-8</v>
      </c>
      <c r="D262" s="13">
        <f t="shared" si="20"/>
        <v>18.583333333333332</v>
      </c>
      <c r="E262">
        <f t="shared" si="21"/>
        <v>36.621372781313454</v>
      </c>
    </row>
    <row r="263" spans="2:5">
      <c r="B263">
        <f t="shared" si="22"/>
        <v>1120</v>
      </c>
      <c r="C263">
        <f t="shared" si="23"/>
        <v>4.023214244331854E-8</v>
      </c>
      <c r="D263" s="13">
        <f t="shared" si="20"/>
        <v>18.666666666666668</v>
      </c>
      <c r="E263">
        <f t="shared" si="21"/>
        <v>40.232142443318537</v>
      </c>
    </row>
    <row r="264" spans="2:5">
      <c r="B264">
        <f t="shared" si="22"/>
        <v>1125</v>
      </c>
      <c r="C264">
        <f t="shared" si="23"/>
        <v>4.3980867594239639E-8</v>
      </c>
      <c r="D264" s="13">
        <f t="shared" si="20"/>
        <v>18.75</v>
      </c>
      <c r="E264">
        <f t="shared" si="21"/>
        <v>43.980867594239641</v>
      </c>
    </row>
    <row r="265" spans="2:5">
      <c r="B265">
        <f t="shared" si="22"/>
        <v>1130</v>
      </c>
      <c r="C265">
        <f t="shared" si="23"/>
        <v>4.7863798691553372E-8</v>
      </c>
      <c r="D265" s="13">
        <f t="shared" si="20"/>
        <v>18.833333333333332</v>
      </c>
      <c r="E265">
        <f t="shared" si="21"/>
        <v>47.86379869155337</v>
      </c>
    </row>
    <row r="266" spans="2:5">
      <c r="B266">
        <f t="shared" si="22"/>
        <v>1135</v>
      </c>
      <c r="C266">
        <f t="shared" si="23"/>
        <v>5.18772881029195E-8</v>
      </c>
      <c r="D266" s="13">
        <f t="shared" si="20"/>
        <v>18.916666666666668</v>
      </c>
      <c r="E266">
        <f t="shared" si="21"/>
        <v>51.877288102919501</v>
      </c>
    </row>
    <row r="267" spans="2:5">
      <c r="B267">
        <f t="shared" si="22"/>
        <v>1140</v>
      </c>
      <c r="C267">
        <f t="shared" si="23"/>
        <v>5.6017787336326807E-8</v>
      </c>
      <c r="D267" s="13">
        <f t="shared" si="20"/>
        <v>19</v>
      </c>
      <c r="E267">
        <f t="shared" si="21"/>
        <v>56.017787336326805</v>
      </c>
    </row>
    <row r="268" spans="2:5">
      <c r="B268">
        <f t="shared" si="22"/>
        <v>1145</v>
      </c>
      <c r="C268">
        <f t="shared" si="23"/>
        <v>6.028184434552209E-8</v>
      </c>
      <c r="D268" s="13">
        <f t="shared" si="20"/>
        <v>19.083333333333332</v>
      </c>
      <c r="E268">
        <f t="shared" si="21"/>
        <v>60.281844345522089</v>
      </c>
    </row>
    <row r="269" spans="2:5">
      <c r="B269">
        <f t="shared" si="22"/>
        <v>1150</v>
      </c>
      <c r="C269">
        <f t="shared" si="23"/>
        <v>6.4666100908675529E-8</v>
      </c>
      <c r="D269" s="13">
        <f t="shared" si="20"/>
        <v>19.166666666666668</v>
      </c>
      <c r="E269">
        <f t="shared" si="21"/>
        <v>64.666100908675531</v>
      </c>
    </row>
    <row r="270" spans="2:5">
      <c r="B270">
        <f t="shared" si="22"/>
        <v>1155</v>
      </c>
      <c r="C270">
        <f t="shared" si="23"/>
        <v>6.9167290078292797E-8</v>
      </c>
      <c r="D270" s="13">
        <f t="shared" si="20"/>
        <v>19.25</v>
      </c>
      <c r="E270">
        <f t="shared" si="21"/>
        <v>69.167290078292794</v>
      </c>
    </row>
    <row r="271" spans="2:5">
      <c r="B271">
        <f t="shared" si="22"/>
        <v>1160</v>
      </c>
      <c r="C271">
        <f t="shared" si="23"/>
        <v>7.3782233700436297E-8</v>
      </c>
      <c r="D271" s="13">
        <f t="shared" si="20"/>
        <v>19.333333333333332</v>
      </c>
      <c r="E271">
        <f t="shared" si="21"/>
        <v>73.782233700436294</v>
      </c>
    </row>
    <row r="272" spans="2:5">
      <c r="B272">
        <f t="shared" si="22"/>
        <v>1165</v>
      </c>
      <c r="C272">
        <f t="shared" si="23"/>
        <v>7.850784000137294E-8</v>
      </c>
      <c r="D272" s="13">
        <f t="shared" si="20"/>
        <v>19.416666666666668</v>
      </c>
      <c r="E272">
        <f t="shared" si="21"/>
        <v>78.507840001372941</v>
      </c>
    </row>
    <row r="273" spans="2:5">
      <c r="B273">
        <f t="shared" si="22"/>
        <v>1170</v>
      </c>
      <c r="C273">
        <f t="shared" si="23"/>
        <v>8.3341101239814986E-8</v>
      </c>
      <c r="D273" s="13">
        <f t="shared" si="20"/>
        <v>19.5</v>
      </c>
      <c r="E273">
        <f t="shared" si="21"/>
        <v>83.341101239814989</v>
      </c>
    </row>
    <row r="274" spans="2:5">
      <c r="B274">
        <f t="shared" si="22"/>
        <v>1175</v>
      </c>
      <c r="C274">
        <f t="shared" si="23"/>
        <v>8.8279091422971559E-8</v>
      </c>
      <c r="D274" s="13">
        <f t="shared" si="20"/>
        <v>19.583333333333332</v>
      </c>
      <c r="E274">
        <f t="shared" si="21"/>
        <v>88.279091422971561</v>
      </c>
    </row>
    <row r="275" spans="2:5">
      <c r="B275">
        <f t="shared" si="22"/>
        <v>1180</v>
      </c>
      <c r="C275">
        <f t="shared" si="23"/>
        <v>9.3318964084676526E-8</v>
      </c>
      <c r="D275" s="13">
        <f t="shared" si="20"/>
        <v>19.666666666666668</v>
      </c>
      <c r="E275">
        <f t="shared" si="21"/>
        <v>93.318964084676523</v>
      </c>
    </row>
    <row r="276" spans="2:5">
      <c r="B276">
        <f t="shared" si="22"/>
        <v>1185</v>
      </c>
      <c r="C276">
        <f t="shared" si="23"/>
        <v>9.8457950123905327E-8</v>
      </c>
      <c r="D276" s="13">
        <f t="shared" si="20"/>
        <v>19.75</v>
      </c>
      <c r="E276">
        <f t="shared" si="21"/>
        <v>98.457950123905334</v>
      </c>
    </row>
    <row r="277" spans="2:5">
      <c r="B277">
        <f t="shared" si="22"/>
        <v>1190</v>
      </c>
      <c r="C277">
        <f t="shared" si="23"/>
        <v>1.0369335570203955E-7</v>
      </c>
      <c r="D277" s="13">
        <f t="shared" si="20"/>
        <v>19.833333333333332</v>
      </c>
      <c r="E277">
        <f t="shared" si="21"/>
        <v>103.69335570203954</v>
      </c>
    </row>
    <row r="278" spans="2:5">
      <c r="B278">
        <f t="shared" si="22"/>
        <v>1195</v>
      </c>
      <c r="C278">
        <f t="shared" si="23"/>
        <v>1.0902256019728266E-7</v>
      </c>
      <c r="D278" s="13">
        <f t="shared" si="20"/>
        <v>19.916666666666668</v>
      </c>
      <c r="E278">
        <f t="shared" si="21"/>
        <v>109.02256019728266</v>
      </c>
    </row>
    <row r="279" spans="2:5">
      <c r="B279" s="16">
        <f t="shared" si="22"/>
        <v>1200</v>
      </c>
      <c r="C279">
        <f t="shared" si="23"/>
        <v>1.1444301421467319E-7</v>
      </c>
      <c r="D279" s="13">
        <f t="shared" si="20"/>
        <v>20</v>
      </c>
      <c r="E279">
        <f t="shared" si="21"/>
        <v>114.4430142146732</v>
      </c>
    </row>
    <row r="280" spans="2:5">
      <c r="B280">
        <f t="shared" si="22"/>
        <v>1205</v>
      </c>
      <c r="C280">
        <f>$G$36*EXP(-$G$32*(B280-1200))+(1/$G$32)*($G$33+$G$34*((B280-1200)-1/$G$32))</f>
        <v>1.1983364855855312E-7</v>
      </c>
      <c r="D280" s="13">
        <f t="shared" si="20"/>
        <v>20.083333333333332</v>
      </c>
      <c r="E280">
        <f t="shared" si="21"/>
        <v>119.83364855855312</v>
      </c>
    </row>
    <row r="281" spans="2:5">
      <c r="B281">
        <f t="shared" si="22"/>
        <v>1210</v>
      </c>
      <c r="C281">
        <f t="shared" ref="C281:C315" si="24">$G$36*EXP(-$G$32*(B281-1200))+(1/$G$32)*($G$33+$G$34*((B281-1200)-1/$G$32))</f>
        <v>1.2507776888650594E-7</v>
      </c>
      <c r="D281" s="13">
        <f t="shared" si="20"/>
        <v>20.166666666666668</v>
      </c>
      <c r="E281">
        <f t="shared" si="21"/>
        <v>125.07776888650594</v>
      </c>
    </row>
    <row r="282" spans="2:5">
      <c r="B282">
        <f t="shared" si="22"/>
        <v>1215</v>
      </c>
      <c r="C282">
        <f t="shared" si="24"/>
        <v>1.3017935735638052E-7</v>
      </c>
      <c r="D282" s="13">
        <f t="shared" si="20"/>
        <v>20.25</v>
      </c>
      <c r="E282">
        <f t="shared" si="21"/>
        <v>130.17935735638054</v>
      </c>
    </row>
    <row r="283" spans="2:5">
      <c r="B283">
        <f t="shared" si="22"/>
        <v>1220</v>
      </c>
      <c r="C283">
        <f t="shared" si="24"/>
        <v>1.3514228789350595E-7</v>
      </c>
      <c r="D283" s="13">
        <f t="shared" si="20"/>
        <v>20.333333333333332</v>
      </c>
      <c r="E283">
        <f t="shared" si="21"/>
        <v>135.14228789350597</v>
      </c>
    </row>
    <row r="284" spans="2:5">
      <c r="B284">
        <f t="shared" si="22"/>
        <v>1225</v>
      </c>
      <c r="C284">
        <f t="shared" si="24"/>
        <v>1.399703291323826E-7</v>
      </c>
      <c r="D284" s="13">
        <f t="shared" si="20"/>
        <v>20.416666666666668</v>
      </c>
      <c r="E284">
        <f t="shared" si="21"/>
        <v>139.9703291323826</v>
      </c>
    </row>
    <row r="285" spans="2:5">
      <c r="B285">
        <f t="shared" si="22"/>
        <v>1230</v>
      </c>
      <c r="C285">
        <f t="shared" si="24"/>
        <v>1.4466714727841993E-7</v>
      </c>
      <c r="D285" s="13">
        <f t="shared" si="20"/>
        <v>20.5</v>
      </c>
      <c r="E285">
        <f t="shared" si="21"/>
        <v>144.66714727841992</v>
      </c>
    </row>
    <row r="286" spans="2:5">
      <c r="B286">
        <f t="shared" si="22"/>
        <v>1235</v>
      </c>
      <c r="C286">
        <f t="shared" si="24"/>
        <v>1.4923630889189415E-7</v>
      </c>
      <c r="D286" s="13">
        <f t="shared" si="20"/>
        <v>20.583333333333332</v>
      </c>
      <c r="E286">
        <f t="shared" si="21"/>
        <v>149.23630889189414</v>
      </c>
    </row>
    <row r="287" spans="2:5">
      <c r="B287">
        <f t="shared" si="22"/>
        <v>1240</v>
      </c>
      <c r="C287">
        <f t="shared" si="24"/>
        <v>1.5368128359623955E-7</v>
      </c>
      <c r="D287" s="13">
        <f t="shared" si="20"/>
        <v>20.666666666666668</v>
      </c>
      <c r="E287">
        <f t="shared" si="21"/>
        <v>153.68128359623955</v>
      </c>
    </row>
    <row r="288" spans="2:5">
      <c r="B288">
        <f t="shared" si="22"/>
        <v>1245</v>
      </c>
      <c r="C288">
        <f t="shared" si="24"/>
        <v>1.5800544671273023E-7</v>
      </c>
      <c r="D288" s="13">
        <f t="shared" si="20"/>
        <v>20.75</v>
      </c>
      <c r="E288">
        <f t="shared" si="21"/>
        <v>158.00544671273022</v>
      </c>
    </row>
    <row r="289" spans="2:5">
      <c r="B289">
        <f t="shared" si="22"/>
        <v>1250</v>
      </c>
      <c r="C289">
        <f t="shared" si="24"/>
        <v>1.6221208182355298E-7</v>
      </c>
      <c r="D289" s="13">
        <f t="shared" si="20"/>
        <v>20.833333333333332</v>
      </c>
      <c r="E289">
        <f t="shared" si="21"/>
        <v>162.21208182355298</v>
      </c>
    </row>
    <row r="290" spans="2:5">
      <c r="B290">
        <f t="shared" si="22"/>
        <v>1255</v>
      </c>
      <c r="C290">
        <f t="shared" si="24"/>
        <v>1.6630438326521744E-7</v>
      </c>
      <c r="D290" s="13">
        <f t="shared" si="20"/>
        <v>20.916666666666668</v>
      </c>
      <c r="E290">
        <f t="shared" si="21"/>
        <v>166.30438326521744</v>
      </c>
    </row>
    <row r="291" spans="2:5">
      <c r="B291">
        <f t="shared" si="22"/>
        <v>1260</v>
      </c>
      <c r="C291">
        <f t="shared" si="24"/>
        <v>1.7028545855419665E-7</v>
      </c>
      <c r="D291" s="13">
        <f t="shared" si="20"/>
        <v>21</v>
      </c>
      <c r="E291">
        <f t="shared" si="21"/>
        <v>170.28545855419665</v>
      </c>
    </row>
    <row r="292" spans="2:5">
      <c r="B292">
        <f t="shared" si="22"/>
        <v>1265</v>
      </c>
      <c r="C292">
        <f t="shared" si="24"/>
        <v>1.7415833074664067E-7</v>
      </c>
      <c r="D292" s="13">
        <f t="shared" si="20"/>
        <v>21.083333333333332</v>
      </c>
      <c r="E292">
        <f t="shared" si="21"/>
        <v>174.15833074664067</v>
      </c>
    </row>
    <row r="293" spans="2:5">
      <c r="B293">
        <f t="shared" si="22"/>
        <v>1270</v>
      </c>
      <c r="C293">
        <f t="shared" si="24"/>
        <v>1.7792594073395447E-7</v>
      </c>
      <c r="D293" s="13">
        <f t="shared" si="20"/>
        <v>21.166666666666668</v>
      </c>
      <c r="E293">
        <f t="shared" si="21"/>
        <v>177.92594073395446</v>
      </c>
    </row>
    <row r="294" spans="2:5">
      <c r="B294">
        <f t="shared" si="22"/>
        <v>1275</v>
      </c>
      <c r="C294">
        <f t="shared" si="24"/>
        <v>1.815911494759834E-7</v>
      </c>
      <c r="D294" s="13">
        <f t="shared" si="20"/>
        <v>21.25</v>
      </c>
      <c r="E294">
        <f t="shared" si="21"/>
        <v>181.5911494759834</v>
      </c>
    </row>
    <row r="295" spans="2:5">
      <c r="B295">
        <f t="shared" si="22"/>
        <v>1280</v>
      </c>
      <c r="C295">
        <f t="shared" si="24"/>
        <v>1.8515674017350232E-7</v>
      </c>
      <c r="D295" s="13">
        <f t="shared" si="20"/>
        <v>21.333333333333332</v>
      </c>
      <c r="E295">
        <f t="shared" si="21"/>
        <v>185.15674017350233</v>
      </c>
    </row>
    <row r="296" spans="2:5">
      <c r="B296">
        <f t="shared" si="22"/>
        <v>1285</v>
      </c>
      <c r="C296">
        <f t="shared" si="24"/>
        <v>1.8862542038165756E-7</v>
      </c>
      <c r="D296" s="13">
        <f t="shared" ref="D296:D359" si="25">B296/60</f>
        <v>21.416666666666668</v>
      </c>
      <c r="E296">
        <f t="shared" ref="E296:E359" si="26">C296*10^9</f>
        <v>188.62542038165756</v>
      </c>
    </row>
    <row r="297" spans="2:5">
      <c r="B297">
        <f t="shared" si="22"/>
        <v>1290</v>
      </c>
      <c r="C297">
        <f t="shared" si="24"/>
        <v>1.9199982406596721E-7</v>
      </c>
      <c r="D297" s="13">
        <f t="shared" si="25"/>
        <v>21.5</v>
      </c>
      <c r="E297">
        <f t="shared" si="26"/>
        <v>191.9998240659672</v>
      </c>
    </row>
    <row r="298" spans="2:5">
      <c r="B298">
        <f t="shared" si="22"/>
        <v>1295</v>
      </c>
      <c r="C298">
        <f t="shared" si="24"/>
        <v>1.9528251360244027E-7</v>
      </c>
      <c r="D298" s="13">
        <f t="shared" si="25"/>
        <v>21.583333333333332</v>
      </c>
      <c r="E298">
        <f t="shared" si="26"/>
        <v>195.28251360244028</v>
      </c>
    </row>
    <row r="299" spans="2:5">
      <c r="B299">
        <f t="shared" ref="B299:B362" si="27">B298+$J$31/372</f>
        <v>1300</v>
      </c>
      <c r="C299">
        <f t="shared" si="24"/>
        <v>1.9847598172333413E-7</v>
      </c>
      <c r="D299" s="13">
        <f t="shared" si="25"/>
        <v>21.666666666666668</v>
      </c>
      <c r="E299">
        <f t="shared" si="26"/>
        <v>198.47598172333412</v>
      </c>
    </row>
    <row r="300" spans="2:5">
      <c r="B300">
        <f t="shared" si="27"/>
        <v>1305</v>
      </c>
      <c r="C300">
        <f t="shared" si="24"/>
        <v>2.0158265341002752E-7</v>
      </c>
      <c r="D300" s="13">
        <f t="shared" si="25"/>
        <v>21.75</v>
      </c>
      <c r="E300">
        <f t="shared" si="26"/>
        <v>201.58265341002752</v>
      </c>
    </row>
    <row r="301" spans="2:5">
      <c r="B301">
        <f t="shared" si="27"/>
        <v>1310</v>
      </c>
      <c r="C301">
        <f t="shared" si="24"/>
        <v>2.0460488773444624E-7</v>
      </c>
      <c r="D301" s="13">
        <f t="shared" si="25"/>
        <v>21.833333333333332</v>
      </c>
      <c r="E301">
        <f t="shared" si="26"/>
        <v>204.60488773444624</v>
      </c>
    </row>
    <row r="302" spans="2:5">
      <c r="B302">
        <f t="shared" si="27"/>
        <v>1315</v>
      </c>
      <c r="C302">
        <f t="shared" si="24"/>
        <v>2.0754497965044017E-7</v>
      </c>
      <c r="D302" s="13">
        <f t="shared" si="25"/>
        <v>21.916666666666668</v>
      </c>
      <c r="E302">
        <f t="shared" si="26"/>
        <v>207.54497965044018</v>
      </c>
    </row>
    <row r="303" spans="2:5">
      <c r="B303">
        <f t="shared" si="27"/>
        <v>1320</v>
      </c>
      <c r="C303">
        <f t="shared" si="24"/>
        <v>2.1040516173647203E-7</v>
      </c>
      <c r="D303" s="13">
        <f t="shared" si="25"/>
        <v>22</v>
      </c>
      <c r="E303">
        <f t="shared" si="26"/>
        <v>210.40516173647202</v>
      </c>
    </row>
    <row r="304" spans="2:5">
      <c r="B304">
        <f t="shared" si="27"/>
        <v>1325</v>
      </c>
      <c r="C304">
        <f t="shared" si="24"/>
        <v>2.1318760589094058E-7</v>
      </c>
      <c r="D304" s="13">
        <f t="shared" si="25"/>
        <v>22.083333333333332</v>
      </c>
      <c r="E304">
        <f t="shared" si="26"/>
        <v>213.18760589094057</v>
      </c>
    </row>
    <row r="305" spans="2:5">
      <c r="B305">
        <f t="shared" si="27"/>
        <v>1330</v>
      </c>
      <c r="C305">
        <f t="shared" si="24"/>
        <v>2.1589442498142628E-7</v>
      </c>
      <c r="D305" s="13">
        <f t="shared" si="25"/>
        <v>22.166666666666668</v>
      </c>
      <c r="E305">
        <f t="shared" si="26"/>
        <v>215.89442498142628</v>
      </c>
    </row>
    <row r="306" spans="2:5">
      <c r="B306">
        <f t="shared" si="27"/>
        <v>1335</v>
      </c>
      <c r="C306">
        <f t="shared" si="24"/>
        <v>2.1852767444911134E-7</v>
      </c>
      <c r="D306" s="13">
        <f t="shared" si="25"/>
        <v>22.25</v>
      </c>
      <c r="E306">
        <f t="shared" si="26"/>
        <v>218.52767444911134</v>
      </c>
    </row>
    <row r="307" spans="2:5">
      <c r="B307">
        <f t="shared" si="27"/>
        <v>1340</v>
      </c>
      <c r="C307">
        <f t="shared" si="24"/>
        <v>2.2108935386959283E-7</v>
      </c>
      <c r="D307" s="13">
        <f t="shared" si="25"/>
        <v>22.333333333333332</v>
      </c>
      <c r="E307">
        <f t="shared" si="26"/>
        <v>221.08935386959283</v>
      </c>
    </row>
    <row r="308" spans="2:5">
      <c r="B308">
        <f t="shared" si="27"/>
        <v>1345</v>
      </c>
      <c r="C308">
        <f t="shared" si="24"/>
        <v>2.235814084712738E-7</v>
      </c>
      <c r="D308" s="13">
        <f t="shared" si="25"/>
        <v>22.416666666666668</v>
      </c>
      <c r="E308">
        <f t="shared" si="26"/>
        <v>223.58140847127379</v>
      </c>
    </row>
    <row r="309" spans="2:5">
      <c r="B309">
        <f t="shared" si="27"/>
        <v>1350</v>
      </c>
      <c r="C309">
        <f t="shared" si="24"/>
        <v>2.2600573061248531E-7</v>
      </c>
      <c r="D309" s="13">
        <f t="shared" si="25"/>
        <v>22.5</v>
      </c>
      <c r="E309">
        <f t="shared" si="26"/>
        <v>226.00573061248531</v>
      </c>
    </row>
    <row r="310" spans="2:5">
      <c r="B310">
        <f t="shared" si="27"/>
        <v>1355</v>
      </c>
      <c r="C310">
        <f t="shared" si="24"/>
        <v>2.2836416121846162E-7</v>
      </c>
      <c r="D310" s="13">
        <f t="shared" si="25"/>
        <v>22.583333333333332</v>
      </c>
      <c r="E310">
        <f t="shared" si="26"/>
        <v>228.36416121846162</v>
      </c>
    </row>
    <row r="311" spans="2:5">
      <c r="B311">
        <f t="shared" si="27"/>
        <v>1360</v>
      </c>
      <c r="C311">
        <f t="shared" si="24"/>
        <v>2.3065849117925886E-7</v>
      </c>
      <c r="D311" s="13">
        <f t="shared" si="25"/>
        <v>22.666666666666668</v>
      </c>
      <c r="E311">
        <f t="shared" si="26"/>
        <v>230.65849117925887</v>
      </c>
    </row>
    <row r="312" spans="2:5">
      <c r="B312">
        <f t="shared" si="27"/>
        <v>1365</v>
      </c>
      <c r="C312">
        <f t="shared" si="24"/>
        <v>2.3289046270967954E-7</v>
      </c>
      <c r="D312" s="13">
        <f t="shared" si="25"/>
        <v>22.75</v>
      </c>
      <c r="E312">
        <f t="shared" si="26"/>
        <v>232.89046270967953</v>
      </c>
    </row>
    <row r="313" spans="2:5">
      <c r="B313">
        <f t="shared" si="27"/>
        <v>1370</v>
      </c>
      <c r="C313">
        <f t="shared" si="24"/>
        <v>2.3506177067223489E-7</v>
      </c>
      <c r="D313" s="13">
        <f t="shared" si="25"/>
        <v>22.833333333333332</v>
      </c>
      <c r="E313">
        <f t="shared" si="26"/>
        <v>235.0617706722349</v>
      </c>
    </row>
    <row r="314" spans="2:5">
      <c r="B314">
        <f t="shared" si="27"/>
        <v>1375</v>
      </c>
      <c r="C314">
        <f t="shared" si="24"/>
        <v>2.3717406386415021E-7</v>
      </c>
      <c r="D314" s="13">
        <f t="shared" si="25"/>
        <v>22.916666666666668</v>
      </c>
      <c r="E314">
        <f t="shared" si="26"/>
        <v>237.17406386415021</v>
      </c>
    </row>
    <row r="315" spans="2:5">
      <c r="B315" s="16">
        <f t="shared" si="27"/>
        <v>1380</v>
      </c>
      <c r="C315">
        <f t="shared" si="24"/>
        <v>2.3922894626938982E-7</v>
      </c>
      <c r="D315" s="13">
        <f t="shared" si="25"/>
        <v>23</v>
      </c>
      <c r="E315">
        <f t="shared" si="26"/>
        <v>239.22894626938981</v>
      </c>
    </row>
    <row r="316" spans="2:5">
      <c r="B316">
        <f t="shared" si="27"/>
        <v>1385</v>
      </c>
      <c r="C316">
        <f>$H$36*EXP(-$H$32*(B316-1380))+(1/$H$32)*($H$33+$H$34*((B316-1380)-1/$H$32))</f>
        <v>2.4110938918502167E-7</v>
      </c>
      <c r="D316" s="13">
        <f t="shared" si="25"/>
        <v>23.083333333333332</v>
      </c>
      <c r="E316">
        <f t="shared" si="26"/>
        <v>241.10938918502166</v>
      </c>
    </row>
    <row r="317" spans="2:5">
      <c r="B317">
        <f t="shared" si="27"/>
        <v>1390</v>
      </c>
      <c r="C317">
        <f t="shared" ref="C317:C351" si="28">$H$36*EXP(-$H$32*(B317-1380))+(1/$H$32)*($H$33+$H$34*((B317-1380)-1/$H$32))</f>
        <v>2.427026289433304E-7</v>
      </c>
      <c r="D317" s="13">
        <f t="shared" si="25"/>
        <v>23.166666666666668</v>
      </c>
      <c r="E317">
        <f t="shared" si="26"/>
        <v>242.70262894333041</v>
      </c>
    </row>
    <row r="318" spans="2:5">
      <c r="B318">
        <f t="shared" si="27"/>
        <v>1395</v>
      </c>
      <c r="C318">
        <f t="shared" si="28"/>
        <v>2.4401647154362563E-7</v>
      </c>
      <c r="D318" s="13">
        <f t="shared" si="25"/>
        <v>23.25</v>
      </c>
      <c r="E318">
        <f t="shared" si="26"/>
        <v>244.01647154362564</v>
      </c>
    </row>
    <row r="319" spans="2:5">
      <c r="B319">
        <f t="shared" si="27"/>
        <v>1400</v>
      </c>
      <c r="C319">
        <f t="shared" si="28"/>
        <v>2.4505851082311607E-7</v>
      </c>
      <c r="D319" s="13">
        <f t="shared" si="25"/>
        <v>23.333333333333332</v>
      </c>
      <c r="E319">
        <f t="shared" si="26"/>
        <v>245.05851082311605</v>
      </c>
    </row>
    <row r="320" spans="2:5">
      <c r="B320">
        <f t="shared" si="27"/>
        <v>1405</v>
      </c>
      <c r="C320">
        <f t="shared" si="28"/>
        <v>2.4583613422334061E-7</v>
      </c>
      <c r="D320" s="13">
        <f t="shared" si="25"/>
        <v>23.416666666666668</v>
      </c>
      <c r="E320">
        <f t="shared" si="26"/>
        <v>245.83613422334059</v>
      </c>
    </row>
    <row r="321" spans="2:5">
      <c r="B321">
        <f t="shared" si="27"/>
        <v>1410</v>
      </c>
      <c r="C321">
        <f t="shared" si="28"/>
        <v>2.463565283998717E-7</v>
      </c>
      <c r="D321" s="13">
        <f t="shared" si="25"/>
        <v>23.5</v>
      </c>
      <c r="E321">
        <f t="shared" si="26"/>
        <v>246.35652839987171</v>
      </c>
    </row>
    <row r="322" spans="2:5">
      <c r="B322">
        <f t="shared" si="27"/>
        <v>1415</v>
      </c>
      <c r="C322">
        <f t="shared" si="28"/>
        <v>2.466266846795502E-7</v>
      </c>
      <c r="D322" s="13">
        <f t="shared" si="25"/>
        <v>23.583333333333332</v>
      </c>
      <c r="E322">
        <f t="shared" si="26"/>
        <v>246.62668467955021</v>
      </c>
    </row>
    <row r="323" spans="2:5">
      <c r="B323">
        <f t="shared" si="27"/>
        <v>1420</v>
      </c>
      <c r="C323">
        <f t="shared" si="28"/>
        <v>2.4665340436939585E-7</v>
      </c>
      <c r="D323" s="13">
        <f t="shared" si="25"/>
        <v>23.666666666666668</v>
      </c>
      <c r="E323">
        <f t="shared" si="26"/>
        <v>246.65340436939584</v>
      </c>
    </row>
    <row r="324" spans="2:5">
      <c r="B324">
        <f t="shared" si="27"/>
        <v>1425</v>
      </c>
      <c r="C324">
        <f t="shared" si="28"/>
        <v>2.4644330392122593E-7</v>
      </c>
      <c r="D324" s="13">
        <f t="shared" si="25"/>
        <v>23.75</v>
      </c>
      <c r="E324">
        <f t="shared" si="26"/>
        <v>246.44330392122592</v>
      </c>
    </row>
    <row r="325" spans="2:5">
      <c r="B325">
        <f t="shared" si="27"/>
        <v>1430</v>
      </c>
      <c r="C325">
        <f t="shared" si="28"/>
        <v>2.4600281995590179E-7</v>
      </c>
      <c r="D325" s="13">
        <f t="shared" si="25"/>
        <v>23.833333333333332</v>
      </c>
      <c r="E325">
        <f t="shared" si="26"/>
        <v>246.0028199559018</v>
      </c>
    </row>
    <row r="326" spans="2:5">
      <c r="B326">
        <f t="shared" si="27"/>
        <v>1435</v>
      </c>
      <c r="C326">
        <f t="shared" si="28"/>
        <v>2.4533821415101949E-7</v>
      </c>
      <c r="D326" s="13">
        <f t="shared" si="25"/>
        <v>23.916666666666668</v>
      </c>
      <c r="E326">
        <f t="shared" si="26"/>
        <v>245.33821415101949</v>
      </c>
    </row>
    <row r="327" spans="2:5">
      <c r="B327">
        <f t="shared" si="27"/>
        <v>1440</v>
      </c>
      <c r="C327">
        <f t="shared" si="28"/>
        <v>2.4445557799575796E-7</v>
      </c>
      <c r="D327" s="13">
        <f t="shared" si="25"/>
        <v>24</v>
      </c>
      <c r="E327">
        <f t="shared" si="26"/>
        <v>244.45557799575795</v>
      </c>
    </row>
    <row r="328" spans="2:5">
      <c r="B328">
        <f t="shared" si="27"/>
        <v>1445</v>
      </c>
      <c r="C328">
        <f t="shared" si="28"/>
        <v>2.4336083741649022E-7</v>
      </c>
      <c r="D328" s="13">
        <f t="shared" si="25"/>
        <v>24.083333333333332</v>
      </c>
      <c r="E328">
        <f t="shared" si="26"/>
        <v>243.36083741649023</v>
      </c>
    </row>
    <row r="329" spans="2:5">
      <c r="B329">
        <f t="shared" si="27"/>
        <v>1450</v>
      </c>
      <c r="C329">
        <f t="shared" si="28"/>
        <v>2.4205975727667686E-7</v>
      </c>
      <c r="D329" s="13">
        <f t="shared" si="25"/>
        <v>24.166666666666668</v>
      </c>
      <c r="E329">
        <f t="shared" si="26"/>
        <v>242.05975727667686</v>
      </c>
    </row>
    <row r="330" spans="2:5">
      <c r="B330">
        <f t="shared" si="27"/>
        <v>1455</v>
      </c>
      <c r="C330">
        <f t="shared" si="28"/>
        <v>2.4055794575445255E-7</v>
      </c>
      <c r="D330" s="13">
        <f t="shared" si="25"/>
        <v>24.25</v>
      </c>
      <c r="E330">
        <f t="shared" si="26"/>
        <v>240.55794575445256</v>
      </c>
    </row>
    <row r="331" spans="2:5">
      <c r="B331">
        <f t="shared" si="27"/>
        <v>1460</v>
      </c>
      <c r="C331">
        <f t="shared" si="28"/>
        <v>2.3886085860123431E-7</v>
      </c>
      <c r="D331" s="13">
        <f t="shared" si="25"/>
        <v>24.333333333333332</v>
      </c>
      <c r="E331">
        <f t="shared" si="26"/>
        <v>238.8608586012343</v>
      </c>
    </row>
    <row r="332" spans="2:5">
      <c r="B332">
        <f t="shared" si="27"/>
        <v>1465</v>
      </c>
      <c r="C332">
        <f t="shared" si="28"/>
        <v>2.3697380328458239E-7</v>
      </c>
      <c r="D332" s="13">
        <f t="shared" si="25"/>
        <v>24.416666666666668</v>
      </c>
      <c r="E332">
        <f t="shared" si="26"/>
        <v>236.97380328458237</v>
      </c>
    </row>
    <row r="333" spans="2:5">
      <c r="B333">
        <f t="shared" si="27"/>
        <v>1470</v>
      </c>
      <c r="C333">
        <f t="shared" si="28"/>
        <v>2.3490194301846156E-7</v>
      </c>
      <c r="D333" s="13">
        <f t="shared" si="25"/>
        <v>24.5</v>
      </c>
      <c r="E333">
        <f t="shared" si="26"/>
        <v>234.90194301846157</v>
      </c>
    </row>
    <row r="334" spans="2:5">
      <c r="B334">
        <f t="shared" si="27"/>
        <v>1475</v>
      </c>
      <c r="C334">
        <f t="shared" si="28"/>
        <v>2.3265030068396196E-7</v>
      </c>
      <c r="D334" s="13">
        <f t="shared" si="25"/>
        <v>24.583333333333332</v>
      </c>
      <c r="E334">
        <f t="shared" si="26"/>
        <v>232.65030068396197</v>
      </c>
    </row>
    <row r="335" spans="2:5">
      <c r="B335">
        <f t="shared" si="27"/>
        <v>1480</v>
      </c>
      <c r="C335">
        <f t="shared" si="28"/>
        <v>2.3022376264345749E-7</v>
      </c>
      <c r="D335" s="13">
        <f t="shared" si="25"/>
        <v>24.666666666666668</v>
      </c>
      <c r="E335">
        <f t="shared" si="26"/>
        <v>230.22376264345749</v>
      </c>
    </row>
    <row r="336" spans="2:5">
      <c r="B336">
        <f t="shared" si="27"/>
        <v>1485</v>
      </c>
      <c r="C336">
        <f t="shared" si="28"/>
        <v>2.2762708245109813E-7</v>
      </c>
      <c r="D336" s="13">
        <f t="shared" si="25"/>
        <v>24.75</v>
      </c>
      <c r="E336">
        <f t="shared" si="26"/>
        <v>227.62708245109812</v>
      </c>
    </row>
    <row r="337" spans="2:5">
      <c r="B337">
        <f t="shared" si="27"/>
        <v>1490</v>
      </c>
      <c r="C337">
        <f t="shared" si="28"/>
        <v>2.2486488446245235E-7</v>
      </c>
      <c r="D337" s="13">
        <f t="shared" si="25"/>
        <v>24.833333333333332</v>
      </c>
      <c r="E337">
        <f t="shared" si="26"/>
        <v>224.86488446245235</v>
      </c>
    </row>
    <row r="338" spans="2:5">
      <c r="B338">
        <f t="shared" si="27"/>
        <v>1495</v>
      </c>
      <c r="C338">
        <f t="shared" si="28"/>
        <v>2.21941667346043E-7</v>
      </c>
      <c r="D338" s="13">
        <f t="shared" si="25"/>
        <v>24.916666666666668</v>
      </c>
      <c r="E338">
        <f t="shared" si="26"/>
        <v>221.941667346043</v>
      </c>
    </row>
    <row r="339" spans="2:5">
      <c r="B339">
        <f t="shared" si="27"/>
        <v>1500</v>
      </c>
      <c r="C339">
        <f t="shared" si="28"/>
        <v>2.188618074994415E-7</v>
      </c>
      <c r="D339" s="13">
        <f t="shared" si="25"/>
        <v>25</v>
      </c>
      <c r="E339">
        <f t="shared" si="26"/>
        <v>218.86180749944148</v>
      </c>
    </row>
    <row r="340" spans="2:5">
      <c r="B340">
        <f t="shared" si="27"/>
        <v>1505</v>
      </c>
      <c r="C340">
        <f t="shared" si="28"/>
        <v>2.1562956237251395E-7</v>
      </c>
      <c r="D340" s="13">
        <f t="shared" si="25"/>
        <v>25.083333333333332</v>
      </c>
      <c r="E340">
        <f t="shared" si="26"/>
        <v>215.62956237251396</v>
      </c>
    </row>
    <row r="341" spans="2:5">
      <c r="B341">
        <f t="shared" si="27"/>
        <v>1510</v>
      </c>
      <c r="C341">
        <f t="shared" si="28"/>
        <v>2.1224907370034459E-7</v>
      </c>
      <c r="D341" s="13">
        <f t="shared" si="25"/>
        <v>25.166666666666668</v>
      </c>
      <c r="E341">
        <f t="shared" si="26"/>
        <v>212.24907370034458</v>
      </c>
    </row>
    <row r="342" spans="2:5">
      <c r="B342">
        <f t="shared" si="27"/>
        <v>1515</v>
      </c>
      <c r="C342">
        <f t="shared" si="28"/>
        <v>2.0872437064829027E-7</v>
      </c>
      <c r="D342" s="13">
        <f t="shared" si="25"/>
        <v>25.25</v>
      </c>
      <c r="E342">
        <f t="shared" si="26"/>
        <v>208.72437064829026</v>
      </c>
    </row>
    <row r="343" spans="2:5">
      <c r="B343">
        <f t="shared" si="27"/>
        <v>1520</v>
      </c>
      <c r="C343">
        <f t="shared" si="28"/>
        <v>2.0505937287155345E-7</v>
      </c>
      <c r="D343" s="13">
        <f t="shared" si="25"/>
        <v>25.333333333333332</v>
      </c>
      <c r="E343">
        <f t="shared" si="26"/>
        <v>205.05937287155345</v>
      </c>
    </row>
    <row r="344" spans="2:5">
      <c r="B344">
        <f t="shared" si="27"/>
        <v>1525</v>
      </c>
      <c r="C344">
        <f t="shared" si="28"/>
        <v>2.0125789349159907E-7</v>
      </c>
      <c r="D344" s="13">
        <f t="shared" si="25"/>
        <v>25.416666666666668</v>
      </c>
      <c r="E344">
        <f t="shared" si="26"/>
        <v>201.25789349159908</v>
      </c>
    </row>
    <row r="345" spans="2:5">
      <c r="B345">
        <f t="shared" si="27"/>
        <v>1530</v>
      </c>
      <c r="C345">
        <f t="shared" si="28"/>
        <v>1.9732364199167393E-7</v>
      </c>
      <c r="D345" s="13">
        <f t="shared" si="25"/>
        <v>25.5</v>
      </c>
      <c r="E345">
        <f t="shared" si="26"/>
        <v>197.32364199167392</v>
      </c>
    </row>
    <row r="346" spans="2:5">
      <c r="B346">
        <f t="shared" si="27"/>
        <v>1535</v>
      </c>
      <c r="C346">
        <f t="shared" si="28"/>
        <v>1.9326022703362734E-7</v>
      </c>
      <c r="D346" s="13">
        <f t="shared" si="25"/>
        <v>25.583333333333332</v>
      </c>
      <c r="E346">
        <f t="shared" si="26"/>
        <v>193.26022703362733</v>
      </c>
    </row>
    <row r="347" spans="2:5">
      <c r="B347">
        <f t="shared" si="27"/>
        <v>1540</v>
      </c>
      <c r="C347">
        <f t="shared" si="28"/>
        <v>1.8907115919817244E-7</v>
      </c>
      <c r="D347" s="13">
        <f t="shared" si="25"/>
        <v>25.666666666666668</v>
      </c>
      <c r="E347">
        <f t="shared" si="26"/>
        <v>189.07115919817244</v>
      </c>
    </row>
    <row r="348" spans="2:5">
      <c r="B348">
        <f t="shared" si="27"/>
        <v>1545</v>
      </c>
      <c r="C348">
        <f t="shared" si="28"/>
        <v>1.8475985365066992E-7</v>
      </c>
      <c r="D348" s="13">
        <f t="shared" si="25"/>
        <v>25.75</v>
      </c>
      <c r="E348">
        <f t="shared" si="26"/>
        <v>184.75985365066992</v>
      </c>
    </row>
    <row r="349" spans="2:5">
      <c r="B349">
        <f t="shared" si="27"/>
        <v>1550</v>
      </c>
      <c r="C349">
        <f t="shared" si="28"/>
        <v>1.8032963273445569E-7</v>
      </c>
      <c r="D349" s="13">
        <f t="shared" si="25"/>
        <v>25.833333333333332</v>
      </c>
      <c r="E349">
        <f t="shared" si="26"/>
        <v>180.32963273445569</v>
      </c>
    </row>
    <row r="350" spans="2:5">
      <c r="B350">
        <f t="shared" si="27"/>
        <v>1555</v>
      </c>
      <c r="C350">
        <f t="shared" si="28"/>
        <v>1.7578372849368537E-7</v>
      </c>
      <c r="D350" s="13">
        <f t="shared" si="25"/>
        <v>25.916666666666668</v>
      </c>
      <c r="E350">
        <f t="shared" si="26"/>
        <v>175.78372849368537</v>
      </c>
    </row>
    <row r="351" spans="2:5">
      <c r="B351" s="16">
        <f t="shared" si="27"/>
        <v>1560</v>
      </c>
      <c r="C351">
        <f t="shared" si="28"/>
        <v>1.7112528512760792E-7</v>
      </c>
      <c r="D351" s="13">
        <f t="shared" si="25"/>
        <v>26</v>
      </c>
      <c r="E351">
        <f t="shared" si="26"/>
        <v>171.12528512760792</v>
      </c>
    </row>
    <row r="352" spans="2:5">
      <c r="B352">
        <f t="shared" si="27"/>
        <v>1565</v>
      </c>
      <c r="C352">
        <f>$I$36*EXP(-$I$32*(B352-1560))+(1/$I$32)*($I$33+$I$34*((B352-1560)-1/$I$32))</f>
        <v>1.6647595046976671E-7</v>
      </c>
      <c r="D352" s="13">
        <f t="shared" si="25"/>
        <v>26.083333333333332</v>
      </c>
      <c r="E352">
        <f t="shared" si="26"/>
        <v>166.4759504697667</v>
      </c>
    </row>
    <row r="353" spans="2:5">
      <c r="B353">
        <f t="shared" si="27"/>
        <v>1570</v>
      </c>
      <c r="C353">
        <f t="shared" ref="C353:C416" si="29">$I$36*EXP(-$I$32*(B353-1560))+(1/$I$32)*($I$33+$I$34*((B353-1560)-1/$I$32))</f>
        <v>1.6195298177345337E-7</v>
      </c>
      <c r="D353" s="13">
        <f t="shared" si="25"/>
        <v>26.166666666666668</v>
      </c>
      <c r="E353">
        <f t="shared" si="26"/>
        <v>161.95298177345336</v>
      </c>
    </row>
    <row r="354" spans="2:5">
      <c r="B354">
        <f t="shared" si="27"/>
        <v>1575</v>
      </c>
      <c r="C354">
        <f t="shared" si="29"/>
        <v>1.5755294449213426E-7</v>
      </c>
      <c r="D354" s="13">
        <f t="shared" si="25"/>
        <v>26.25</v>
      </c>
      <c r="E354">
        <f t="shared" si="26"/>
        <v>157.55294449213426</v>
      </c>
    </row>
    <row r="355" spans="2:5">
      <c r="B355">
        <f t="shared" si="27"/>
        <v>1580</v>
      </c>
      <c r="C355">
        <f t="shared" si="29"/>
        <v>1.5327249742806798E-7</v>
      </c>
      <c r="D355" s="13">
        <f t="shared" si="25"/>
        <v>26.333333333333332</v>
      </c>
      <c r="E355">
        <f t="shared" si="26"/>
        <v>153.27249742806799</v>
      </c>
    </row>
    <row r="356" spans="2:5">
      <c r="B356">
        <f t="shared" si="27"/>
        <v>1585</v>
      </c>
      <c r="C356">
        <f t="shared" si="29"/>
        <v>1.4910839019514458E-7</v>
      </c>
      <c r="D356" s="13">
        <f t="shared" si="25"/>
        <v>26.416666666666668</v>
      </c>
      <c r="E356">
        <f t="shared" si="26"/>
        <v>149.10839019514458</v>
      </c>
    </row>
    <row r="357" spans="2:5">
      <c r="B357">
        <f t="shared" si="27"/>
        <v>1590</v>
      </c>
      <c r="C357">
        <f t="shared" si="29"/>
        <v>1.4505746075068303E-7</v>
      </c>
      <c r="D357" s="13">
        <f t="shared" si="25"/>
        <v>26.5</v>
      </c>
      <c r="E357">
        <f t="shared" si="26"/>
        <v>145.05746075068302</v>
      </c>
    </row>
    <row r="358" spans="2:5">
      <c r="B358">
        <f t="shared" si="27"/>
        <v>1595</v>
      </c>
      <c r="C358">
        <f t="shared" si="29"/>
        <v>1.4111663299431307E-7</v>
      </c>
      <c r="D358" s="13">
        <f t="shared" si="25"/>
        <v>26.583333333333332</v>
      </c>
      <c r="E358">
        <f t="shared" si="26"/>
        <v>141.11663299431308</v>
      </c>
    </row>
    <row r="359" spans="2:5">
      <c r="B359">
        <f t="shared" si="27"/>
        <v>1600</v>
      </c>
      <c r="C359">
        <f t="shared" si="29"/>
        <v>1.3728291443211767E-7</v>
      </c>
      <c r="D359" s="13">
        <f t="shared" si="25"/>
        <v>26.666666666666668</v>
      </c>
      <c r="E359">
        <f t="shared" si="26"/>
        <v>137.28291443211768</v>
      </c>
    </row>
    <row r="360" spans="2:5">
      <c r="B360">
        <f t="shared" si="27"/>
        <v>1605</v>
      </c>
      <c r="C360">
        <f t="shared" si="29"/>
        <v>1.3355339390426299E-7</v>
      </c>
      <c r="D360" s="13">
        <f t="shared" ref="D360:D423" si="30">B360/60</f>
        <v>26.75</v>
      </c>
      <c r="E360">
        <f t="shared" ref="E360:E423" si="31">C360*10^9</f>
        <v>133.553393904263</v>
      </c>
    </row>
    <row r="361" spans="2:5">
      <c r="B361">
        <f t="shared" si="27"/>
        <v>1610</v>
      </c>
      <c r="C361">
        <f t="shared" si="29"/>
        <v>1.2992523937438945E-7</v>
      </c>
      <c r="D361" s="13">
        <f t="shared" si="30"/>
        <v>26.833333333333332</v>
      </c>
      <c r="E361">
        <f t="shared" si="31"/>
        <v>129.92523937438946</v>
      </c>
    </row>
    <row r="362" spans="2:5">
      <c r="B362">
        <f t="shared" si="27"/>
        <v>1615</v>
      </c>
      <c r="C362">
        <f t="shared" si="29"/>
        <v>1.2639569577908602E-7</v>
      </c>
      <c r="D362" s="13">
        <f t="shared" si="30"/>
        <v>26.916666666666668</v>
      </c>
      <c r="E362">
        <f t="shared" si="31"/>
        <v>126.39569577908603</v>
      </c>
    </row>
    <row r="363" spans="2:5">
      <c r="B363">
        <f t="shared" ref="B363:B426" si="32">B362+$J$31/372</f>
        <v>1620</v>
      </c>
      <c r="C363">
        <f t="shared" si="29"/>
        <v>1.2296208293581462E-7</v>
      </c>
      <c r="D363" s="13">
        <f t="shared" si="30"/>
        <v>27</v>
      </c>
      <c r="E363">
        <f t="shared" si="31"/>
        <v>122.96208293581462</v>
      </c>
    </row>
    <row r="364" spans="2:5">
      <c r="B364">
        <f t="shared" si="32"/>
        <v>1625</v>
      </c>
      <c r="C364">
        <f t="shared" si="29"/>
        <v>1.1962179350769524E-7</v>
      </c>
      <c r="D364" s="13">
        <f t="shared" si="30"/>
        <v>27.083333333333332</v>
      </c>
      <c r="E364">
        <f t="shared" si="31"/>
        <v>119.62179350769524</v>
      </c>
    </row>
    <row r="365" spans="2:5">
      <c r="B365">
        <f t="shared" si="32"/>
        <v>1630</v>
      </c>
      <c r="C365">
        <f t="shared" si="29"/>
        <v>1.1637229102360747E-7</v>
      </c>
      <c r="D365" s="13">
        <f t="shared" si="30"/>
        <v>27.166666666666668</v>
      </c>
      <c r="E365">
        <f t="shared" si="31"/>
        <v>116.37229102360747</v>
      </c>
    </row>
    <row r="366" spans="2:5">
      <c r="B366">
        <f t="shared" si="32"/>
        <v>1635</v>
      </c>
      <c r="C366">
        <f t="shared" si="29"/>
        <v>1.1321110795210414E-7</v>
      </c>
      <c r="D366" s="13">
        <f t="shared" si="30"/>
        <v>27.25</v>
      </c>
      <c r="E366">
        <f t="shared" si="31"/>
        <v>113.21110795210414</v>
      </c>
    </row>
    <row r="367" spans="2:5">
      <c r="B367">
        <f t="shared" si="32"/>
        <v>1640</v>
      </c>
      <c r="C367">
        <f t="shared" si="29"/>
        <v>1.1013584382767476E-7</v>
      </c>
      <c r="D367" s="13">
        <f t="shared" si="30"/>
        <v>27.333333333333332</v>
      </c>
      <c r="E367">
        <f t="shared" si="31"/>
        <v>110.13584382767476</v>
      </c>
    </row>
    <row r="368" spans="2:5">
      <c r="B368">
        <f t="shared" si="32"/>
        <v>1645</v>
      </c>
      <c r="C368">
        <f t="shared" si="29"/>
        <v>1.0714416342793603E-7</v>
      </c>
      <c r="D368" s="13">
        <f t="shared" si="30"/>
        <v>27.416666666666668</v>
      </c>
      <c r="E368">
        <f t="shared" si="31"/>
        <v>107.14416342793604</v>
      </c>
    </row>
    <row r="369" spans="2:5">
      <c r="B369">
        <f t="shared" si="32"/>
        <v>1650</v>
      </c>
      <c r="C369">
        <f t="shared" si="29"/>
        <v>1.0423379500036509E-7</v>
      </c>
      <c r="D369" s="13">
        <f t="shared" si="30"/>
        <v>27.5</v>
      </c>
      <c r="E369">
        <f t="shared" si="31"/>
        <v>104.23379500036509</v>
      </c>
    </row>
    <row r="370" spans="2:5">
      <c r="B370">
        <f t="shared" si="32"/>
        <v>1655</v>
      </c>
      <c r="C370">
        <f t="shared" si="29"/>
        <v>1.0140252853722901E-7</v>
      </c>
      <c r="D370" s="13">
        <f t="shared" si="30"/>
        <v>27.583333333333332</v>
      </c>
      <c r="E370">
        <f t="shared" si="31"/>
        <v>101.40252853722902</v>
      </c>
    </row>
    <row r="371" spans="2:5">
      <c r="B371">
        <f t="shared" si="32"/>
        <v>1660</v>
      </c>
      <c r="C371">
        <f t="shared" si="29"/>
        <v>9.8648214097400709E-8</v>
      </c>
      <c r="D371" s="13">
        <f t="shared" si="30"/>
        <v>27.666666666666668</v>
      </c>
      <c r="E371">
        <f t="shared" si="31"/>
        <v>98.648214097400711</v>
      </c>
    </row>
    <row r="372" spans="2:5">
      <c r="B372">
        <f t="shared" si="32"/>
        <v>1665</v>
      </c>
      <c r="C372">
        <f t="shared" si="29"/>
        <v>9.5968760173786683E-8</v>
      </c>
      <c r="D372" s="13">
        <f t="shared" si="30"/>
        <v>27.75</v>
      </c>
      <c r="E372">
        <f t="shared" si="31"/>
        <v>95.968760173786677</v>
      </c>
    </row>
    <row r="373" spans="2:5">
      <c r="B373">
        <f t="shared" si="32"/>
        <v>1670</v>
      </c>
      <c r="C373">
        <f t="shared" si="29"/>
        <v>9.3362132105127219E-8</v>
      </c>
      <c r="D373" s="13">
        <f t="shared" si="30"/>
        <v>27.833333333333332</v>
      </c>
      <c r="E373">
        <f t="shared" si="31"/>
        <v>93.362132105127216</v>
      </c>
    </row>
    <row r="374" spans="2:5">
      <c r="B374">
        <f t="shared" si="32"/>
        <v>1675</v>
      </c>
      <c r="C374">
        <f t="shared" si="29"/>
        <v>9.0826350530962677E-8</v>
      </c>
      <c r="D374" s="13">
        <f t="shared" si="30"/>
        <v>27.916666666666668</v>
      </c>
      <c r="E374">
        <f t="shared" si="31"/>
        <v>90.826350530962671</v>
      </c>
    </row>
    <row r="375" spans="2:5">
      <c r="B375">
        <f t="shared" si="32"/>
        <v>1680</v>
      </c>
      <c r="C375">
        <f t="shared" si="29"/>
        <v>8.8359489888592835E-8</v>
      </c>
      <c r="D375" s="13">
        <f t="shared" si="30"/>
        <v>28</v>
      </c>
      <c r="E375">
        <f t="shared" si="31"/>
        <v>88.359489888592833</v>
      </c>
    </row>
    <row r="376" spans="2:5">
      <c r="B376">
        <f t="shared" si="32"/>
        <v>1685</v>
      </c>
      <c r="C376">
        <f t="shared" si="29"/>
        <v>8.5959676950888159E-8</v>
      </c>
      <c r="D376" s="13">
        <f t="shared" si="30"/>
        <v>28.083333333333332</v>
      </c>
      <c r="E376">
        <f t="shared" si="31"/>
        <v>85.959676950888152</v>
      </c>
    </row>
    <row r="377" spans="2:5">
      <c r="B377">
        <f t="shared" si="32"/>
        <v>1690</v>
      </c>
      <c r="C377">
        <f t="shared" si="29"/>
        <v>8.3625089403842044E-8</v>
      </c>
      <c r="D377" s="13">
        <f t="shared" si="30"/>
        <v>28.166666666666668</v>
      </c>
      <c r="E377">
        <f t="shared" si="31"/>
        <v>83.62508940384204</v>
      </c>
    </row>
    <row r="378" spans="2:5">
      <c r="B378">
        <f t="shared" si="32"/>
        <v>1695</v>
      </c>
      <c r="C378">
        <f t="shared" si="29"/>
        <v>8.1353954462784584E-8</v>
      </c>
      <c r="D378" s="13">
        <f t="shared" si="30"/>
        <v>28.25</v>
      </c>
      <c r="E378">
        <f t="shared" si="31"/>
        <v>81.353954462784586</v>
      </c>
    </row>
    <row r="379" spans="2:5">
      <c r="B379">
        <f t="shared" si="32"/>
        <v>1700</v>
      </c>
      <c r="C379">
        <f t="shared" si="29"/>
        <v>7.9144547526206721E-8</v>
      </c>
      <c r="D379" s="13">
        <f t="shared" si="30"/>
        <v>28.333333333333332</v>
      </c>
      <c r="E379">
        <f t="shared" si="31"/>
        <v>79.144547526206722</v>
      </c>
    </row>
    <row r="380" spans="2:5">
      <c r="B380">
        <f t="shared" si="32"/>
        <v>1705</v>
      </c>
      <c r="C380">
        <f t="shared" si="29"/>
        <v>7.6995190866172434E-8</v>
      </c>
      <c r="D380" s="13">
        <f t="shared" si="30"/>
        <v>28.416666666666668</v>
      </c>
      <c r="E380">
        <f t="shared" si="31"/>
        <v>76.995190866172436</v>
      </c>
    </row>
    <row r="381" spans="2:5">
      <c r="B381">
        <f t="shared" si="32"/>
        <v>1710</v>
      </c>
      <c r="C381">
        <f t="shared" si="29"/>
        <v>7.4904252354324888E-8</v>
      </c>
      <c r="D381" s="13">
        <f t="shared" si="30"/>
        <v>28.5</v>
      </c>
      <c r="E381">
        <f t="shared" si="31"/>
        <v>74.904252354324882</v>
      </c>
    </row>
    <row r="382" spans="2:5">
      <c r="B382">
        <f t="shared" si="32"/>
        <v>1715</v>
      </c>
      <c r="C382">
        <f t="shared" si="29"/>
        <v>7.287014422251886E-8</v>
      </c>
      <c r="D382" s="13">
        <f t="shared" si="30"/>
        <v>28.583333333333332</v>
      </c>
      <c r="E382">
        <f t="shared" si="31"/>
        <v>72.87014422251886</v>
      </c>
    </row>
    <row r="383" spans="2:5">
      <c r="B383">
        <f t="shared" si="32"/>
        <v>1720</v>
      </c>
      <c r="C383">
        <f t="shared" si="29"/>
        <v>7.0891321857138337E-8</v>
      </c>
      <c r="D383" s="13">
        <f t="shared" si="30"/>
        <v>28.666666666666668</v>
      </c>
      <c r="E383">
        <f t="shared" si="31"/>
        <v>70.891321857138337</v>
      </c>
    </row>
    <row r="384" spans="2:5">
      <c r="B384">
        <f t="shared" si="32"/>
        <v>1725</v>
      </c>
      <c r="C384">
        <f t="shared" si="29"/>
        <v>6.8966282626183798E-8</v>
      </c>
      <c r="D384" s="13">
        <f t="shared" si="30"/>
        <v>28.75</v>
      </c>
      <c r="E384">
        <f t="shared" si="31"/>
        <v>68.966282626183798</v>
      </c>
    </row>
    <row r="385" spans="2:5">
      <c r="B385">
        <f t="shared" si="32"/>
        <v>1730</v>
      </c>
      <c r="C385">
        <f t="shared" si="29"/>
        <v>6.7093564738238684E-8</v>
      </c>
      <c r="D385" s="13">
        <f t="shared" si="30"/>
        <v>28.833333333333332</v>
      </c>
      <c r="E385">
        <f t="shared" si="31"/>
        <v>67.093564738238683</v>
      </c>
    </row>
    <row r="386" spans="2:5">
      <c r="B386">
        <f t="shared" si="32"/>
        <v>1735</v>
      </c>
      <c r="C386">
        <f t="shared" si="29"/>
        <v>6.5271746132448168E-8</v>
      </c>
      <c r="D386" s="13">
        <f t="shared" si="30"/>
        <v>28.916666666666668</v>
      </c>
      <c r="E386">
        <f t="shared" si="31"/>
        <v>65.271746132448172</v>
      </c>
    </row>
    <row r="387" spans="2:5">
      <c r="B387">
        <f t="shared" si="32"/>
        <v>1740</v>
      </c>
      <c r="C387">
        <f t="shared" si="29"/>
        <v>6.349944339866782E-8</v>
      </c>
      <c r="D387" s="13">
        <f t="shared" si="30"/>
        <v>29</v>
      </c>
      <c r="E387">
        <f t="shared" si="31"/>
        <v>63.499443398667822</v>
      </c>
    </row>
    <row r="388" spans="2:5">
      <c r="B388">
        <f t="shared" si="32"/>
        <v>1745</v>
      </c>
      <c r="C388">
        <f t="shared" si="29"/>
        <v>6.1775310726961813E-8</v>
      </c>
      <c r="D388" s="13">
        <f t="shared" si="30"/>
        <v>29.083333333333332</v>
      </c>
      <c r="E388">
        <f t="shared" si="31"/>
        <v>61.775310726961813</v>
      </c>
    </row>
    <row r="389" spans="2:5">
      <c r="B389">
        <f t="shared" si="32"/>
        <v>1750</v>
      </c>
      <c r="C389">
        <f t="shared" si="29"/>
        <v>6.0098038885653195E-8</v>
      </c>
      <c r="D389" s="13">
        <f t="shared" si="30"/>
        <v>29.166666666666668</v>
      </c>
      <c r="E389">
        <f t="shared" si="31"/>
        <v>60.098038885653196</v>
      </c>
    </row>
    <row r="390" spans="2:5">
      <c r="B390">
        <f t="shared" si="32"/>
        <v>1755</v>
      </c>
      <c r="C390">
        <f t="shared" si="29"/>
        <v>5.8466354227149986E-8</v>
      </c>
      <c r="D390" s="13">
        <f t="shared" si="30"/>
        <v>29.25</v>
      </c>
      <c r="E390">
        <f t="shared" si="31"/>
        <v>58.466354227149985</v>
      </c>
    </row>
    <row r="391" spans="2:5">
      <c r="B391">
        <f t="shared" si="32"/>
        <v>1760</v>
      </c>
      <c r="C391">
        <f t="shared" si="29"/>
        <v>5.6879017720792452E-8</v>
      </c>
      <c r="D391" s="13">
        <f t="shared" si="30"/>
        <v>29.333333333333332</v>
      </c>
      <c r="E391">
        <f t="shared" si="31"/>
        <v>56.879017720792454</v>
      </c>
    </row>
    <row r="392" spans="2:5">
      <c r="B392">
        <f t="shared" si="32"/>
        <v>1765</v>
      </c>
      <c r="C392">
        <f t="shared" si="29"/>
        <v>5.5334824011986789E-8</v>
      </c>
      <c r="D392" s="13">
        <f t="shared" si="30"/>
        <v>29.416666666666668</v>
      </c>
      <c r="E392">
        <f t="shared" si="31"/>
        <v>55.33482401198679</v>
      </c>
    </row>
    <row r="393" spans="2:5">
      <c r="B393">
        <f t="shared" si="32"/>
        <v>1770</v>
      </c>
      <c r="C393">
        <f t="shared" si="29"/>
        <v>5.3832600506911117E-8</v>
      </c>
      <c r="D393" s="13">
        <f t="shared" si="30"/>
        <v>29.5</v>
      </c>
      <c r="E393">
        <f t="shared" si="31"/>
        <v>53.83260050691112</v>
      </c>
    </row>
    <row r="394" spans="2:5">
      <c r="B394">
        <f t="shared" si="32"/>
        <v>1775</v>
      </c>
      <c r="C394">
        <f t="shared" si="29"/>
        <v>5.2371206482098496E-8</v>
      </c>
      <c r="D394" s="13">
        <f t="shared" si="30"/>
        <v>29.583333333333332</v>
      </c>
      <c r="E394">
        <f t="shared" si="31"/>
        <v>52.371206482098493</v>
      </c>
    </row>
    <row r="395" spans="2:5">
      <c r="B395">
        <f t="shared" si="32"/>
        <v>1780</v>
      </c>
      <c r="C395">
        <f t="shared" si="29"/>
        <v>5.0949532218220945E-8</v>
      </c>
      <c r="D395" s="13">
        <f t="shared" si="30"/>
        <v>29.666666666666668</v>
      </c>
      <c r="E395">
        <f t="shared" si="31"/>
        <v>50.949532218220945</v>
      </c>
    </row>
    <row r="396" spans="2:5">
      <c r="B396">
        <f t="shared" si="32"/>
        <v>1785</v>
      </c>
      <c r="C396">
        <f t="shared" si="29"/>
        <v>4.9566498157416595E-8</v>
      </c>
      <c r="D396" s="13">
        <f t="shared" si="30"/>
        <v>29.75</v>
      </c>
      <c r="E396">
        <f t="shared" si="31"/>
        <v>49.566498157416596</v>
      </c>
    </row>
    <row r="397" spans="2:5">
      <c r="B397">
        <f t="shared" si="32"/>
        <v>1790</v>
      </c>
      <c r="C397">
        <f t="shared" si="29"/>
        <v>4.8221054083520304E-8</v>
      </c>
      <c r="D397" s="13">
        <f t="shared" si="30"/>
        <v>29.833333333333332</v>
      </c>
      <c r="E397">
        <f t="shared" si="31"/>
        <v>48.221054083520301</v>
      </c>
    </row>
    <row r="398" spans="2:5">
      <c r="B398">
        <f t="shared" si="32"/>
        <v>1795</v>
      </c>
      <c r="C398">
        <f t="shared" si="29"/>
        <v>4.691217832457486E-8</v>
      </c>
      <c r="D398" s="13">
        <f t="shared" si="30"/>
        <v>29.916666666666668</v>
      </c>
      <c r="E398">
        <f t="shared" si="31"/>
        <v>46.91217832457486</v>
      </c>
    </row>
    <row r="399" spans="2:5">
      <c r="B399">
        <f t="shared" si="32"/>
        <v>1800</v>
      </c>
      <c r="C399">
        <f t="shared" si="29"/>
        <v>4.5638876977017667E-8</v>
      </c>
      <c r="D399" s="13">
        <f t="shared" si="30"/>
        <v>30</v>
      </c>
      <c r="E399">
        <f t="shared" si="31"/>
        <v>45.638876977017667</v>
      </c>
    </row>
    <row r="400" spans="2:5">
      <c r="B400">
        <f t="shared" si="32"/>
        <v>1805</v>
      </c>
      <c r="C400">
        <f t="shared" si="29"/>
        <v>4.4400183150953337E-8</v>
      </c>
      <c r="D400" s="13">
        <f t="shared" si="30"/>
        <v>30.083333333333332</v>
      </c>
      <c r="E400">
        <f t="shared" si="31"/>
        <v>44.400183150953339</v>
      </c>
    </row>
    <row r="401" spans="2:5">
      <c r="B401">
        <f t="shared" si="32"/>
        <v>1810</v>
      </c>
      <c r="C401">
        <f t="shared" si="29"/>
        <v>4.3195156235939453E-8</v>
      </c>
      <c r="D401" s="13">
        <f t="shared" si="30"/>
        <v>30.166666666666668</v>
      </c>
      <c r="E401">
        <f t="shared" si="31"/>
        <v>43.19515623593945</v>
      </c>
    </row>
    <row r="402" spans="2:5">
      <c r="B402">
        <f t="shared" si="32"/>
        <v>1815</v>
      </c>
      <c r="C402">
        <f t="shared" si="29"/>
        <v>4.2022881186727676E-8</v>
      </c>
      <c r="D402" s="13">
        <f t="shared" si="30"/>
        <v>30.25</v>
      </c>
      <c r="E402">
        <f t="shared" si="31"/>
        <v>42.022881186727673</v>
      </c>
    </row>
    <row r="403" spans="2:5">
      <c r="B403">
        <f t="shared" si="32"/>
        <v>1820</v>
      </c>
      <c r="C403">
        <f t="shared" si="29"/>
        <v>4.088246782841805E-8</v>
      </c>
      <c r="D403" s="13">
        <f t="shared" si="30"/>
        <v>30.333333333333332</v>
      </c>
      <c r="E403">
        <f t="shared" si="31"/>
        <v>40.882467828418051</v>
      </c>
    </row>
    <row r="404" spans="2:5">
      <c r="B404">
        <f t="shared" si="32"/>
        <v>1825</v>
      </c>
      <c r="C404">
        <f t="shared" si="29"/>
        <v>3.9773050180498715E-8</v>
      </c>
      <c r="D404" s="13">
        <f t="shared" si="30"/>
        <v>30.416666666666668</v>
      </c>
      <c r="E404">
        <f t="shared" si="31"/>
        <v>39.773050180498714</v>
      </c>
    </row>
    <row r="405" spans="2:5">
      <c r="B405">
        <f t="shared" si="32"/>
        <v>1830</v>
      </c>
      <c r="C405">
        <f t="shared" si="29"/>
        <v>3.8693785799257857E-8</v>
      </c>
      <c r="D405" s="13">
        <f t="shared" si="30"/>
        <v>30.5</v>
      </c>
      <c r="E405">
        <f t="shared" si="31"/>
        <v>38.69378579925786</v>
      </c>
    </row>
    <row r="406" spans="2:5">
      <c r="B406">
        <f t="shared" si="32"/>
        <v>1835</v>
      </c>
      <c r="C406">
        <f t="shared" si="29"/>
        <v>3.7643855138068368E-8</v>
      </c>
      <c r="D406" s="13">
        <f t="shared" si="30"/>
        <v>30.583333333333332</v>
      </c>
      <c r="E406">
        <f t="shared" si="31"/>
        <v>37.643855138068368</v>
      </c>
    </row>
    <row r="407" spans="2:5">
      <c r="B407">
        <f t="shared" si="32"/>
        <v>1840</v>
      </c>
      <c r="C407">
        <f t="shared" si="29"/>
        <v>3.6622460925059706E-8</v>
      </c>
      <c r="D407" s="13">
        <f t="shared" si="30"/>
        <v>30.666666666666668</v>
      </c>
      <c r="E407">
        <f t="shared" si="31"/>
        <v>36.622460925059706</v>
      </c>
    </row>
    <row r="408" spans="2:5">
      <c r="B408">
        <f t="shared" si="32"/>
        <v>1845</v>
      </c>
      <c r="C408">
        <f t="shared" si="29"/>
        <v>3.562882755770413E-8</v>
      </c>
      <c r="D408" s="13">
        <f t="shared" si="30"/>
        <v>30.75</v>
      </c>
      <c r="E408">
        <f t="shared" si="31"/>
        <v>35.628827557704128</v>
      </c>
    </row>
    <row r="409" spans="2:5">
      <c r="B409">
        <f t="shared" si="32"/>
        <v>1850</v>
      </c>
      <c r="C409">
        <f t="shared" si="29"/>
        <v>3.4662200513857726E-8</v>
      </c>
      <c r="D409" s="13">
        <f t="shared" si="30"/>
        <v>30.833333333333332</v>
      </c>
      <c r="E409">
        <f t="shared" si="31"/>
        <v>34.662200513857726</v>
      </c>
    </row>
    <row r="410" spans="2:5">
      <c r="B410">
        <f t="shared" si="32"/>
        <v>1855</v>
      </c>
      <c r="C410">
        <f t="shared" si="29"/>
        <v>3.3721845778808986E-8</v>
      </c>
      <c r="D410" s="13">
        <f t="shared" si="30"/>
        <v>30.916666666666668</v>
      </c>
      <c r="E410">
        <f t="shared" si="31"/>
        <v>33.721845778808984</v>
      </c>
    </row>
    <row r="411" spans="2:5">
      <c r="B411">
        <f t="shared" si="32"/>
        <v>1860</v>
      </c>
      <c r="C411">
        <f t="shared" si="29"/>
        <v>3.2807049287899831E-8</v>
      </c>
      <c r="D411" s="13">
        <f t="shared" si="30"/>
        <v>31</v>
      </c>
      <c r="E411">
        <f t="shared" si="31"/>
        <v>32.807049287899829</v>
      </c>
    </row>
    <row r="412" spans="2:5">
      <c r="B412">
        <f t="shared" si="32"/>
        <v>1865</v>
      </c>
      <c r="C412">
        <f t="shared" si="29"/>
        <v>3.1917116384295815E-8</v>
      </c>
      <c r="D412" s="13">
        <f t="shared" si="30"/>
        <v>31.083333333333332</v>
      </c>
      <c r="E412">
        <f t="shared" si="31"/>
        <v>31.917116384295817</v>
      </c>
    </row>
    <row r="413" spans="2:5">
      <c r="B413">
        <f t="shared" si="32"/>
        <v>1870</v>
      </c>
      <c r="C413">
        <f t="shared" si="29"/>
        <v>3.1051371291493836E-8</v>
      </c>
      <c r="D413" s="13">
        <f t="shared" si="30"/>
        <v>31.166666666666668</v>
      </c>
      <c r="E413">
        <f t="shared" si="31"/>
        <v>31.051371291493837</v>
      </c>
    </row>
    <row r="414" spans="2:5">
      <c r="B414">
        <f t="shared" si="32"/>
        <v>1875</v>
      </c>
      <c r="C414">
        <f t="shared" si="29"/>
        <v>3.020915660016671E-8</v>
      </c>
      <c r="D414" s="13">
        <f t="shared" si="30"/>
        <v>31.25</v>
      </c>
      <c r="E414">
        <f t="shared" si="31"/>
        <v>30.209156600166711</v>
      </c>
    </row>
    <row r="415" spans="2:5">
      <c r="B415">
        <f t="shared" si="32"/>
        <v>1880</v>
      </c>
      <c r="C415">
        <f t="shared" si="29"/>
        <v>2.9389832768955018E-8</v>
      </c>
      <c r="D415" s="13">
        <f t="shared" si="30"/>
        <v>31.333333333333332</v>
      </c>
      <c r="E415">
        <f t="shared" si="31"/>
        <v>29.389832768955017</v>
      </c>
    </row>
    <row r="416" spans="2:5">
      <c r="B416">
        <f t="shared" si="32"/>
        <v>1885</v>
      </c>
      <c r="C416">
        <f t="shared" si="29"/>
        <v>2.8592777638827066E-8</v>
      </c>
      <c r="D416" s="13">
        <f t="shared" si="30"/>
        <v>31.416666666666668</v>
      </c>
      <c r="E416">
        <f t="shared" si="31"/>
        <v>28.592777638827066</v>
      </c>
    </row>
    <row r="417" spans="2:5">
      <c r="B417">
        <f t="shared" si="32"/>
        <v>1890</v>
      </c>
      <c r="C417">
        <f t="shared" ref="C417:C480" si="33">$I$36*EXP(-$I$32*(B417-1560))+(1/$I$32)*($I$33+$I$34*((B417-1560)-1/$I$32))</f>
        <v>2.7817385960638307E-8</v>
      </c>
      <c r="D417" s="13">
        <f t="shared" si="30"/>
        <v>31.5</v>
      </c>
      <c r="E417">
        <f t="shared" si="31"/>
        <v>27.817385960638308</v>
      </c>
    </row>
    <row r="418" spans="2:5">
      <c r="B418">
        <f t="shared" si="32"/>
        <v>1895</v>
      </c>
      <c r="C418">
        <f t="shared" si="33"/>
        <v>2.7063068935531311E-8</v>
      </c>
      <c r="D418" s="13">
        <f t="shared" si="30"/>
        <v>31.583333333333332</v>
      </c>
      <c r="E418">
        <f t="shared" si="31"/>
        <v>27.063068935531312</v>
      </c>
    </row>
    <row r="419" spans="2:5">
      <c r="B419">
        <f t="shared" si="32"/>
        <v>1900</v>
      </c>
      <c r="C419">
        <f t="shared" si="33"/>
        <v>2.6329253767827444E-8</v>
      </c>
      <c r="D419" s="13">
        <f t="shared" si="30"/>
        <v>31.666666666666668</v>
      </c>
      <c r="E419">
        <f t="shared" si="31"/>
        <v>26.329253767827446</v>
      </c>
    </row>
    <row r="420" spans="2:5">
      <c r="B420">
        <f t="shared" si="32"/>
        <v>1905</v>
      </c>
      <c r="C420">
        <f t="shared" si="33"/>
        <v>2.561538323007063E-8</v>
      </c>
      <c r="D420" s="13">
        <f t="shared" si="30"/>
        <v>31.75</v>
      </c>
      <c r="E420">
        <f t="shared" si="31"/>
        <v>25.615383230070631</v>
      </c>
    </row>
    <row r="421" spans="2:5">
      <c r="B421">
        <f t="shared" si="32"/>
        <v>1910</v>
      </c>
      <c r="C421">
        <f t="shared" si="33"/>
        <v>2.4920915239892947E-8</v>
      </c>
      <c r="D421" s="13">
        <f t="shared" si="30"/>
        <v>31.833333333333332</v>
      </c>
      <c r="E421">
        <f t="shared" si="31"/>
        <v>24.920915239892945</v>
      </c>
    </row>
    <row r="422" spans="2:5">
      <c r="B422">
        <f t="shared" si="32"/>
        <v>1915</v>
      </c>
      <c r="C422">
        <f t="shared" si="33"/>
        <v>2.4245322448380755E-8</v>
      </c>
      <c r="D422" s="13">
        <f t="shared" si="30"/>
        <v>31.916666666666668</v>
      </c>
      <c r="E422">
        <f t="shared" si="31"/>
        <v>24.245322448380755</v>
      </c>
    </row>
    <row r="423" spans="2:5">
      <c r="B423">
        <f t="shared" si="32"/>
        <v>1920</v>
      </c>
      <c r="C423">
        <f t="shared" si="33"/>
        <v>2.3588091839628792E-8</v>
      </c>
      <c r="D423" s="13">
        <f t="shared" si="30"/>
        <v>32</v>
      </c>
      <c r="E423">
        <f t="shared" si="31"/>
        <v>23.588091839628792</v>
      </c>
    </row>
    <row r="424" spans="2:5">
      <c r="B424">
        <f t="shared" si="32"/>
        <v>1925</v>
      </c>
      <c r="C424">
        <f t="shared" si="33"/>
        <v>2.2948724341178095E-8</v>
      </c>
      <c r="D424" s="13">
        <f t="shared" ref="D424:D487" si="34">B424/60</f>
        <v>32.083333333333336</v>
      </c>
      <c r="E424">
        <f t="shared" ref="E424:E487" si="35">C424*10^9</f>
        <v>22.948724341178096</v>
      </c>
    </row>
    <row r="425" spans="2:5">
      <c r="B425">
        <f t="shared" si="32"/>
        <v>1930</v>
      </c>
      <c r="C425">
        <f t="shared" si="33"/>
        <v>2.2326734445041986E-8</v>
      </c>
      <c r="D425" s="13">
        <f t="shared" si="34"/>
        <v>32.166666666666664</v>
      </c>
      <c r="E425">
        <f t="shared" si="35"/>
        <v>22.326734445041986</v>
      </c>
    </row>
    <row r="426" spans="2:5">
      <c r="B426">
        <f t="shared" si="32"/>
        <v>1935</v>
      </c>
      <c r="C426">
        <f t="shared" si="33"/>
        <v>2.1721649839032339E-8</v>
      </c>
      <c r="D426" s="13">
        <f t="shared" si="34"/>
        <v>32.25</v>
      </c>
      <c r="E426">
        <f t="shared" si="35"/>
        <v>21.721649839032338</v>
      </c>
    </row>
    <row r="427" spans="2:5">
      <c r="B427">
        <f t="shared" ref="B427:B490" si="36">B426+$J$31/372</f>
        <v>1940</v>
      </c>
      <c r="C427">
        <f t="shared" si="33"/>
        <v>2.1133011048106196E-8</v>
      </c>
      <c r="D427" s="13">
        <f t="shared" si="34"/>
        <v>32.333333333333336</v>
      </c>
      <c r="E427">
        <f t="shared" si="35"/>
        <v>21.133011048106194</v>
      </c>
    </row>
    <row r="428" spans="2:5">
      <c r="B428">
        <f t="shared" si="36"/>
        <v>1945</v>
      </c>
      <c r="C428">
        <f t="shared" si="33"/>
        <v>2.056037108546024E-8</v>
      </c>
      <c r="D428" s="13">
        <f t="shared" si="34"/>
        <v>32.416666666666664</v>
      </c>
      <c r="E428">
        <f t="shared" si="35"/>
        <v>20.56037108546024</v>
      </c>
    </row>
    <row r="429" spans="2:5">
      <c r="B429">
        <f t="shared" si="36"/>
        <v>1950</v>
      </c>
      <c r="C429">
        <f t="shared" si="33"/>
        <v>2.0003295113108477E-8</v>
      </c>
      <c r="D429" s="13">
        <f t="shared" si="34"/>
        <v>32.5</v>
      </c>
      <c r="E429">
        <f t="shared" si="35"/>
        <v>20.003295113108479</v>
      </c>
    </row>
    <row r="430" spans="2:5">
      <c r="B430">
        <f t="shared" si="36"/>
        <v>1955</v>
      </c>
      <c r="C430">
        <f t="shared" si="33"/>
        <v>1.9461360111685003E-8</v>
      </c>
      <c r="D430" s="13">
        <f t="shared" si="34"/>
        <v>32.583333333333336</v>
      </c>
      <c r="E430">
        <f t="shared" si="35"/>
        <v>19.461360111685003</v>
      </c>
    </row>
    <row r="431" spans="2:5">
      <c r="B431">
        <f t="shared" si="36"/>
        <v>1960</v>
      </c>
      <c r="C431">
        <f t="shared" si="33"/>
        <v>1.8934154559221507E-8</v>
      </c>
      <c r="D431" s="13">
        <f t="shared" si="34"/>
        <v>32.666666666666664</v>
      </c>
      <c r="E431">
        <f t="shared" si="35"/>
        <v>18.934154559221508</v>
      </c>
    </row>
    <row r="432" spans="2:5">
      <c r="B432">
        <f t="shared" si="36"/>
        <v>1965</v>
      </c>
      <c r="C432">
        <f t="shared" si="33"/>
        <v>1.8421278118655233E-8</v>
      </c>
      <c r="D432" s="13">
        <f t="shared" si="34"/>
        <v>32.75</v>
      </c>
      <c r="E432">
        <f t="shared" si="35"/>
        <v>18.421278118655234</v>
      </c>
    </row>
    <row r="433" spans="2:5">
      <c r="B433">
        <f t="shared" si="36"/>
        <v>1970</v>
      </c>
      <c r="C433">
        <f t="shared" si="33"/>
        <v>1.7922341333830431E-8</v>
      </c>
      <c r="D433" s="13">
        <f t="shared" si="34"/>
        <v>32.833333333333336</v>
      </c>
      <c r="E433">
        <f t="shared" si="35"/>
        <v>17.922341333830431</v>
      </c>
    </row>
    <row r="434" spans="2:5">
      <c r="B434">
        <f t="shared" si="36"/>
        <v>1975</v>
      </c>
      <c r="C434">
        <f t="shared" si="33"/>
        <v>1.7436965333762141E-8</v>
      </c>
      <c r="D434" s="13">
        <f t="shared" si="34"/>
        <v>32.916666666666664</v>
      </c>
      <c r="E434">
        <f t="shared" si="35"/>
        <v>17.436965333762142</v>
      </c>
    </row>
    <row r="435" spans="2:5">
      <c r="B435">
        <f t="shared" si="36"/>
        <v>1980</v>
      </c>
      <c r="C435">
        <f t="shared" si="33"/>
        <v>1.6964781544938047E-8</v>
      </c>
      <c r="D435" s="13">
        <f t="shared" si="34"/>
        <v>33</v>
      </c>
      <c r="E435">
        <f t="shared" si="35"/>
        <v>16.964781544938049</v>
      </c>
    </row>
    <row r="436" spans="2:5">
      <c r="B436">
        <f t="shared" si="36"/>
        <v>1985</v>
      </c>
      <c r="C436">
        <f t="shared" si="33"/>
        <v>1.6505431411439663E-8</v>
      </c>
      <c r="D436" s="13">
        <f t="shared" si="34"/>
        <v>33.083333333333336</v>
      </c>
      <c r="E436">
        <f t="shared" si="35"/>
        <v>16.505431411439663</v>
      </c>
    </row>
    <row r="437" spans="2:5">
      <c r="B437">
        <f t="shared" si="36"/>
        <v>1990</v>
      </c>
      <c r="C437">
        <f t="shared" si="33"/>
        <v>1.605856612267053E-8</v>
      </c>
      <c r="D437" s="13">
        <f t="shared" si="34"/>
        <v>33.166666666666664</v>
      </c>
      <c r="E437">
        <f t="shared" si="35"/>
        <v>16.058566122670531</v>
      </c>
    </row>
    <row r="438" spans="2:5">
      <c r="B438">
        <f t="shared" si="36"/>
        <v>1995</v>
      </c>
      <c r="C438">
        <f t="shared" si="33"/>
        <v>1.5623846348484553E-8</v>
      </c>
      <c r="D438" s="13">
        <f t="shared" si="34"/>
        <v>33.25</v>
      </c>
      <c r="E438">
        <f t="shared" si="35"/>
        <v>15.623846348484554</v>
      </c>
    </row>
    <row r="439" spans="2:5">
      <c r="B439">
        <f t="shared" si="36"/>
        <v>2000</v>
      </c>
      <c r="C439">
        <f t="shared" si="33"/>
        <v>1.520094198151335E-8</v>
      </c>
      <c r="D439" s="13">
        <f t="shared" si="34"/>
        <v>33.333333333333336</v>
      </c>
      <c r="E439">
        <f t="shared" si="35"/>
        <v>15.200941981513351</v>
      </c>
    </row>
    <row r="440" spans="2:5">
      <c r="B440">
        <f t="shared" si="36"/>
        <v>2005</v>
      </c>
      <c r="C440">
        <f t="shared" si="33"/>
        <v>1.4789531886497072E-8</v>
      </c>
      <c r="D440" s="13">
        <f t="shared" si="34"/>
        <v>33.416666666666664</v>
      </c>
      <c r="E440">
        <f t="shared" si="35"/>
        <v>14.789531886497072</v>
      </c>
    </row>
    <row r="441" spans="2:5">
      <c r="B441">
        <f t="shared" si="36"/>
        <v>2010</v>
      </c>
      <c r="C441">
        <f t="shared" si="33"/>
        <v>1.4389303656428135E-8</v>
      </c>
      <c r="D441" s="13">
        <f t="shared" si="34"/>
        <v>33.5</v>
      </c>
      <c r="E441">
        <f t="shared" si="35"/>
        <v>14.389303656428135</v>
      </c>
    </row>
    <row r="442" spans="2:5">
      <c r="B442">
        <f t="shared" si="36"/>
        <v>2015</v>
      </c>
      <c r="C442">
        <f t="shared" si="33"/>
        <v>1.3999953375322927E-8</v>
      </c>
      <c r="D442" s="13">
        <f t="shared" si="34"/>
        <v>33.583333333333336</v>
      </c>
      <c r="E442">
        <f t="shared" si="35"/>
        <v>13.999953375322928</v>
      </c>
    </row>
    <row r="443" spans="2:5">
      <c r="B443">
        <f t="shared" si="36"/>
        <v>2020</v>
      </c>
      <c r="C443">
        <f t="shared" si="33"/>
        <v>1.3621185387441116E-8</v>
      </c>
      <c r="D443" s="13">
        <f t="shared" si="34"/>
        <v>33.666666666666664</v>
      </c>
      <c r="E443">
        <f t="shared" si="35"/>
        <v>13.621185387441116</v>
      </c>
    </row>
    <row r="444" spans="2:5">
      <c r="B444">
        <f t="shared" si="36"/>
        <v>2025</v>
      </c>
      <c r="C444">
        <f t="shared" si="33"/>
        <v>1.3252712072777539E-8</v>
      </c>
      <c r="D444" s="13">
        <f t="shared" si="34"/>
        <v>33.75</v>
      </c>
      <c r="E444">
        <f t="shared" si="35"/>
        <v>13.252712072777539</v>
      </c>
    </row>
    <row r="445" spans="2:5">
      <c r="B445">
        <f t="shared" si="36"/>
        <v>2030</v>
      </c>
      <c r="C445">
        <f t="shared" si="33"/>
        <v>1.2894253628655983E-8</v>
      </c>
      <c r="D445" s="13">
        <f t="shared" si="34"/>
        <v>33.833333333333336</v>
      </c>
      <c r="E445">
        <f t="shared" si="35"/>
        <v>12.894253628655983</v>
      </c>
    </row>
    <row r="446" spans="2:5">
      <c r="B446">
        <f t="shared" si="36"/>
        <v>2035</v>
      </c>
      <c r="C446">
        <f t="shared" si="33"/>
        <v>1.2545537857259186E-8</v>
      </c>
      <c r="D446" s="13">
        <f t="shared" si="34"/>
        <v>33.916666666666664</v>
      </c>
      <c r="E446">
        <f t="shared" si="35"/>
        <v>12.545537857259186</v>
      </c>
    </row>
    <row r="447" spans="2:5">
      <c r="B447">
        <f t="shared" si="36"/>
        <v>2040</v>
      </c>
      <c r="C447">
        <f t="shared" si="33"/>
        <v>1.220629995893357E-8</v>
      </c>
      <c r="D447" s="13">
        <f t="shared" si="34"/>
        <v>34</v>
      </c>
      <c r="E447">
        <f t="shared" si="35"/>
        <v>12.20629995893357</v>
      </c>
    </row>
    <row r="448" spans="2:5">
      <c r="B448">
        <f t="shared" si="36"/>
        <v>2045</v>
      </c>
      <c r="C448">
        <f t="shared" si="33"/>
        <v>1.1876282331111896E-8</v>
      </c>
      <c r="D448" s="13">
        <f t="shared" si="34"/>
        <v>34.083333333333336</v>
      </c>
      <c r="E448">
        <f t="shared" si="35"/>
        <v>11.876282331111897</v>
      </c>
    </row>
    <row r="449" spans="2:5">
      <c r="B449">
        <f t="shared" si="36"/>
        <v>2050</v>
      </c>
      <c r="C449">
        <f t="shared" si="33"/>
        <v>1.1555234372700975E-8</v>
      </c>
      <c r="D449" s="13">
        <f t="shared" si="34"/>
        <v>34.166666666666664</v>
      </c>
      <c r="E449">
        <f t="shared" si="35"/>
        <v>11.555234372700975</v>
      </c>
    </row>
    <row r="450" spans="2:5">
      <c r="B450">
        <f t="shared" si="36"/>
        <v>2055</v>
      </c>
      <c r="C450">
        <f t="shared" si="33"/>
        <v>1.1242912293786119E-8</v>
      </c>
      <c r="D450" s="13">
        <f t="shared" si="34"/>
        <v>34.25</v>
      </c>
      <c r="E450">
        <f t="shared" si="35"/>
        <v>11.242912293786119</v>
      </c>
    </row>
    <row r="451" spans="2:5">
      <c r="B451">
        <f t="shared" si="36"/>
        <v>2060</v>
      </c>
      <c r="C451">
        <f t="shared" si="33"/>
        <v>1.0939078930507566E-8</v>
      </c>
      <c r="D451" s="13">
        <f t="shared" si="34"/>
        <v>34.333333333333336</v>
      </c>
      <c r="E451">
        <f t="shared" si="35"/>
        <v>10.939078930507566</v>
      </c>
    </row>
    <row r="452" spans="2:5">
      <c r="B452">
        <f t="shared" si="36"/>
        <v>2065</v>
      </c>
      <c r="C452">
        <f t="shared" si="33"/>
        <v>1.0643503564968587E-8</v>
      </c>
      <c r="D452" s="13">
        <f t="shared" si="34"/>
        <v>34.416666666666664</v>
      </c>
      <c r="E452">
        <f t="shared" si="35"/>
        <v>10.643503564968587</v>
      </c>
    </row>
    <row r="453" spans="2:5">
      <c r="B453">
        <f t="shared" si="36"/>
        <v>2070</v>
      </c>
      <c r="C453">
        <f t="shared" si="33"/>
        <v>1.0355961750038244E-8</v>
      </c>
      <c r="D453" s="13">
        <f t="shared" si="34"/>
        <v>34.5</v>
      </c>
      <c r="E453">
        <f t="shared" si="35"/>
        <v>10.355961750038244</v>
      </c>
    </row>
    <row r="454" spans="2:5">
      <c r="B454">
        <f t="shared" si="36"/>
        <v>2075</v>
      </c>
      <c r="C454">
        <f t="shared" si="33"/>
        <v>1.0076235138916018E-8</v>
      </c>
      <c r="D454" s="13">
        <f t="shared" si="34"/>
        <v>34.583333333333336</v>
      </c>
      <c r="E454">
        <f t="shared" si="35"/>
        <v>10.076235138916019</v>
      </c>
    </row>
    <row r="455" spans="2:5">
      <c r="B455">
        <f t="shared" si="36"/>
        <v>2080</v>
      </c>
      <c r="C455">
        <f t="shared" si="33"/>
        <v>9.8041113193286537E-9</v>
      </c>
      <c r="D455" s="13">
        <f t="shared" si="34"/>
        <v>34.666666666666664</v>
      </c>
      <c r="E455">
        <f t="shared" si="35"/>
        <v>9.8041113193286531</v>
      </c>
    </row>
    <row r="456" spans="2:5">
      <c r="B456">
        <f t="shared" si="36"/>
        <v>2085</v>
      </c>
      <c r="C456">
        <f t="shared" si="33"/>
        <v>9.539383652233521E-9</v>
      </c>
      <c r="D456" s="13">
        <f t="shared" si="34"/>
        <v>34.75</v>
      </c>
      <c r="E456">
        <f t="shared" si="35"/>
        <v>9.5393836522335214</v>
      </c>
    </row>
    <row r="457" spans="2:5">
      <c r="B457">
        <f t="shared" si="36"/>
        <v>2090</v>
      </c>
      <c r="C457">
        <f t="shared" si="33"/>
        <v>9.2818511149058431E-9</v>
      </c>
      <c r="D457" s="13">
        <f t="shared" si="34"/>
        <v>34.833333333333336</v>
      </c>
      <c r="E457">
        <f t="shared" si="35"/>
        <v>9.2818511149058427</v>
      </c>
    </row>
    <row r="458" spans="2:5">
      <c r="B458">
        <f t="shared" si="36"/>
        <v>2095</v>
      </c>
      <c r="C458">
        <f t="shared" si="33"/>
        <v>9.0313181482907731E-9</v>
      </c>
      <c r="D458" s="13">
        <f t="shared" si="34"/>
        <v>34.916666666666664</v>
      </c>
      <c r="E458">
        <f t="shared" si="35"/>
        <v>9.0313181482907723</v>
      </c>
    </row>
    <row r="459" spans="2:5">
      <c r="B459">
        <f t="shared" si="36"/>
        <v>2100</v>
      </c>
      <c r="C459">
        <f t="shared" si="33"/>
        <v>8.7875945085042923E-9</v>
      </c>
      <c r="D459" s="13">
        <f t="shared" si="34"/>
        <v>35</v>
      </c>
      <c r="E459">
        <f t="shared" si="35"/>
        <v>8.7875945085042915</v>
      </c>
    </row>
    <row r="460" spans="2:5">
      <c r="B460">
        <f t="shared" si="36"/>
        <v>2105</v>
      </c>
      <c r="C460">
        <f t="shared" si="33"/>
        <v>8.550495122370272E-9</v>
      </c>
      <c r="D460" s="13">
        <f t="shared" si="34"/>
        <v>35.083333333333336</v>
      </c>
      <c r="E460">
        <f t="shared" si="35"/>
        <v>8.5504951223702719</v>
      </c>
    </row>
    <row r="461" spans="2:5">
      <c r="B461">
        <f t="shared" si="36"/>
        <v>2110</v>
      </c>
      <c r="C461">
        <f t="shared" si="33"/>
        <v>8.3198399468838837E-9</v>
      </c>
      <c r="D461" s="13">
        <f t="shared" si="34"/>
        <v>35.166666666666664</v>
      </c>
      <c r="E461">
        <f t="shared" si="35"/>
        <v>8.3198399468838833</v>
      </c>
    </row>
    <row r="462" spans="2:5">
      <c r="B462">
        <f t="shared" si="36"/>
        <v>2115</v>
      </c>
      <c r="C462">
        <f t="shared" si="33"/>
        <v>8.0954538324947843E-9</v>
      </c>
      <c r="D462" s="13">
        <f t="shared" si="34"/>
        <v>35.25</v>
      </c>
      <c r="E462">
        <f t="shared" si="35"/>
        <v>8.0954538324947851</v>
      </c>
    </row>
    <row r="463" spans="2:5">
      <c r="B463">
        <f t="shared" si="36"/>
        <v>2120</v>
      </c>
      <c r="C463">
        <f t="shared" si="33"/>
        <v>7.8771663901060829E-9</v>
      </c>
      <c r="D463" s="13">
        <f t="shared" si="34"/>
        <v>35.333333333333336</v>
      </c>
      <c r="E463">
        <f t="shared" si="35"/>
        <v>7.8771663901060824</v>
      </c>
    </row>
    <row r="464" spans="2:5">
      <c r="B464">
        <f t="shared" si="36"/>
        <v>2125</v>
      </c>
      <c r="C464">
        <f t="shared" si="33"/>
        <v>7.6648118616882886E-9</v>
      </c>
      <c r="D464" s="13">
        <f t="shared" si="34"/>
        <v>35.416666666666664</v>
      </c>
      <c r="E464">
        <f t="shared" si="35"/>
        <v>7.664811861688289</v>
      </c>
    </row>
    <row r="465" spans="2:5">
      <c r="B465">
        <f t="shared" si="36"/>
        <v>2130</v>
      </c>
      <c r="C465">
        <f t="shared" si="33"/>
        <v>7.4582289944098008E-9</v>
      </c>
      <c r="D465" s="13">
        <f t="shared" si="34"/>
        <v>35.5</v>
      </c>
      <c r="E465">
        <f t="shared" si="35"/>
        <v>7.4582289944098008</v>
      </c>
    </row>
    <row r="466" spans="2:5">
      <c r="B466">
        <f t="shared" si="36"/>
        <v>2135</v>
      </c>
      <c r="C466">
        <f t="shared" si="33"/>
        <v>7.2572609181885284E-9</v>
      </c>
      <c r="D466" s="13">
        <f t="shared" si="34"/>
        <v>35.583333333333336</v>
      </c>
      <c r="E466">
        <f t="shared" si="35"/>
        <v>7.2572609181885284</v>
      </c>
    </row>
    <row r="467" spans="2:5">
      <c r="B467">
        <f t="shared" si="36"/>
        <v>2140</v>
      </c>
      <c r="C467">
        <f t="shared" si="33"/>
        <v>7.0617550265715132E-9</v>
      </c>
      <c r="D467" s="13">
        <f t="shared" si="34"/>
        <v>35.666666666666664</v>
      </c>
      <c r="E467">
        <f t="shared" si="35"/>
        <v>7.0617550265715128</v>
      </c>
    </row>
    <row r="468" spans="2:5">
      <c r="B468">
        <f t="shared" si="36"/>
        <v>2145</v>
      </c>
      <c r="C468">
        <f t="shared" si="33"/>
        <v>6.8715628608522216E-9</v>
      </c>
      <c r="D468" s="13">
        <f t="shared" si="34"/>
        <v>35.75</v>
      </c>
      <c r="E468">
        <f t="shared" si="35"/>
        <v>6.8715628608522215</v>
      </c>
    </row>
    <row r="469" spans="2:5">
      <c r="B469">
        <f t="shared" si="36"/>
        <v>2150</v>
      </c>
      <c r="C469">
        <f t="shared" si="33"/>
        <v>6.6865399973374168E-9</v>
      </c>
      <c r="D469" s="13">
        <f t="shared" si="34"/>
        <v>35.833333333333336</v>
      </c>
      <c r="E469">
        <f t="shared" si="35"/>
        <v>6.6865399973374169</v>
      </c>
    </row>
    <row r="470" spans="2:5">
      <c r="B470">
        <f t="shared" si="36"/>
        <v>2155</v>
      </c>
      <c r="C470">
        <f t="shared" si="33"/>
        <v>6.5065459376780777E-9</v>
      </c>
      <c r="D470" s="13">
        <f t="shared" si="34"/>
        <v>35.916666666666664</v>
      </c>
      <c r="E470">
        <f t="shared" si="35"/>
        <v>6.5065459376780774</v>
      </c>
    </row>
    <row r="471" spans="2:5">
      <c r="B471">
        <f t="shared" si="36"/>
        <v>2160</v>
      </c>
      <c r="C471">
        <f t="shared" si="33"/>
        <v>6.3314440021810179E-9</v>
      </c>
      <c r="D471" s="13">
        <f t="shared" si="34"/>
        <v>36</v>
      </c>
      <c r="E471">
        <f t="shared" si="35"/>
        <v>6.3314440021810174</v>
      </c>
    </row>
    <row r="472" spans="2:5">
      <c r="B472">
        <f t="shared" si="36"/>
        <v>2165</v>
      </c>
      <c r="C472">
        <f t="shared" si="33"/>
        <v>6.161101226020267E-9</v>
      </c>
      <c r="D472" s="13">
        <f t="shared" si="34"/>
        <v>36.083333333333336</v>
      </c>
      <c r="E472">
        <f t="shared" si="35"/>
        <v>6.1611012260202669</v>
      </c>
    </row>
    <row r="473" spans="2:5">
      <c r="B473">
        <f t="shared" si="36"/>
        <v>2170</v>
      </c>
      <c r="C473">
        <f t="shared" si="33"/>
        <v>5.995388258269321E-9</v>
      </c>
      <c r="D473" s="13">
        <f t="shared" si="34"/>
        <v>36.166666666666664</v>
      </c>
      <c r="E473">
        <f t="shared" si="35"/>
        <v>5.9953882582693208</v>
      </c>
    </row>
    <row r="474" spans="2:5">
      <c r="B474">
        <f t="shared" si="36"/>
        <v>2175</v>
      </c>
      <c r="C474">
        <f t="shared" si="33"/>
        <v>5.83417926367767E-9</v>
      </c>
      <c r="D474" s="13">
        <f t="shared" si="34"/>
        <v>36.25</v>
      </c>
      <c r="E474">
        <f t="shared" si="35"/>
        <v>5.8341792636776697</v>
      </c>
    </row>
    <row r="475" spans="2:5">
      <c r="B475">
        <f t="shared" si="36"/>
        <v>2180</v>
      </c>
      <c r="C475">
        <f t="shared" si="33"/>
        <v>5.6773518271169399E-9</v>
      </c>
      <c r="D475" s="13">
        <f t="shared" si="34"/>
        <v>36.333333333333336</v>
      </c>
      <c r="E475">
        <f t="shared" si="35"/>
        <v>5.6773518271169401</v>
      </c>
    </row>
    <row r="476" spans="2:5">
      <c r="B476">
        <f t="shared" si="36"/>
        <v>2185</v>
      </c>
      <c r="C476">
        <f t="shared" si="33"/>
        <v>5.5247868606241652E-9</v>
      </c>
      <c r="D476" s="13">
        <f t="shared" si="34"/>
        <v>36.416666666666664</v>
      </c>
      <c r="E476">
        <f t="shared" si="35"/>
        <v>5.5247868606241655</v>
      </c>
    </row>
    <row r="477" spans="2:5">
      <c r="B477">
        <f t="shared" si="36"/>
        <v>2190</v>
      </c>
      <c r="C477">
        <f t="shared" si="33"/>
        <v>5.3763685129715309E-9</v>
      </c>
      <c r="D477" s="13">
        <f t="shared" si="34"/>
        <v>36.5</v>
      </c>
      <c r="E477">
        <f t="shared" si="35"/>
        <v>5.3763685129715313</v>
      </c>
    </row>
    <row r="478" spans="2:5">
      <c r="B478">
        <f t="shared" si="36"/>
        <v>2195</v>
      </c>
      <c r="C478">
        <f t="shared" si="33"/>
        <v>5.231984081693981E-9</v>
      </c>
      <c r="D478" s="13">
        <f t="shared" si="34"/>
        <v>36.583333333333336</v>
      </c>
      <c r="E478">
        <f t="shared" si="35"/>
        <v>5.2319840816939811</v>
      </c>
    </row>
    <row r="479" spans="2:5">
      <c r="B479">
        <f t="shared" si="36"/>
        <v>2200</v>
      </c>
      <c r="C479">
        <f t="shared" si="33"/>
        <v>5.0915239275078332E-9</v>
      </c>
      <c r="D479" s="13">
        <f t="shared" si="34"/>
        <v>36.666666666666664</v>
      </c>
      <c r="E479">
        <f t="shared" si="35"/>
        <v>5.0915239275078328</v>
      </c>
    </row>
    <row r="480" spans="2:5">
      <c r="B480">
        <f t="shared" si="36"/>
        <v>2205</v>
      </c>
      <c r="C480">
        <f t="shared" si="33"/>
        <v>4.9548813910554758E-9</v>
      </c>
      <c r="D480" s="13">
        <f t="shared" si="34"/>
        <v>36.75</v>
      </c>
      <c r="E480">
        <f t="shared" si="35"/>
        <v>4.9548813910554754</v>
      </c>
    </row>
    <row r="481" spans="2:5">
      <c r="B481">
        <f t="shared" si="36"/>
        <v>2210</v>
      </c>
      <c r="C481">
        <f t="shared" ref="C481:C519" si="37">$I$36*EXP(-$I$32*(B481-1560))+(1/$I$32)*($I$33+$I$34*((B481-1560)-1/$I$32))</f>
        <v>4.8219527119128475E-9</v>
      </c>
      <c r="D481" s="13">
        <f t="shared" si="34"/>
        <v>36.833333333333336</v>
      </c>
      <c r="E481">
        <f t="shared" si="35"/>
        <v>4.8219527119128474</v>
      </c>
    </row>
    <row r="482" spans="2:5">
      <c r="B482">
        <f t="shared" si="36"/>
        <v>2215</v>
      </c>
      <c r="C482">
        <f t="shared" si="37"/>
        <v>4.6926369497982857E-9</v>
      </c>
      <c r="D482" s="13">
        <f t="shared" si="34"/>
        <v>36.916666666666664</v>
      </c>
      <c r="E482">
        <f t="shared" si="35"/>
        <v>4.6926369497982856</v>
      </c>
    </row>
    <row r="483" spans="2:5">
      <c r="B483">
        <f t="shared" si="36"/>
        <v>2220</v>
      </c>
      <c r="C483">
        <f t="shared" si="37"/>
        <v>4.5668359079228338E-9</v>
      </c>
      <c r="D483" s="13">
        <f t="shared" si="34"/>
        <v>37</v>
      </c>
      <c r="E483">
        <f t="shared" si="35"/>
        <v>4.566835907922834</v>
      </c>
    </row>
    <row r="484" spans="2:5">
      <c r="B484">
        <f t="shared" si="36"/>
        <v>2225</v>
      </c>
      <c r="C484">
        <f t="shared" si="37"/>
        <v>4.444454058423865E-9</v>
      </c>
      <c r="D484" s="13">
        <f t="shared" si="34"/>
        <v>37.083333333333336</v>
      </c>
      <c r="E484">
        <f t="shared" si="35"/>
        <v>4.4444540584238652</v>
      </c>
    </row>
    <row r="485" spans="2:5">
      <c r="B485">
        <f t="shared" si="36"/>
        <v>2230</v>
      </c>
      <c r="C485">
        <f t="shared" si="37"/>
        <v>4.3253984698253466E-9</v>
      </c>
      <c r="D485" s="13">
        <f t="shared" si="34"/>
        <v>37.166666666666664</v>
      </c>
      <c r="E485">
        <f t="shared" si="35"/>
        <v>4.3253984698253465</v>
      </c>
    </row>
    <row r="486" spans="2:5">
      <c r="B486">
        <f t="shared" si="36"/>
        <v>2235</v>
      </c>
      <c r="C486">
        <f t="shared" si="37"/>
        <v>4.2095787364697189E-9</v>
      </c>
      <c r="D486" s="13">
        <f t="shared" si="34"/>
        <v>37.25</v>
      </c>
      <c r="E486">
        <f t="shared" si="35"/>
        <v>4.2095787364697186</v>
      </c>
    </row>
    <row r="487" spans="2:5">
      <c r="B487">
        <f t="shared" si="36"/>
        <v>2240</v>
      </c>
      <c r="C487">
        <f t="shared" si="37"/>
        <v>4.0969069098677373E-9</v>
      </c>
      <c r="D487" s="13">
        <f t="shared" si="34"/>
        <v>37.333333333333336</v>
      </c>
      <c r="E487">
        <f t="shared" si="35"/>
        <v>4.0969069098677373</v>
      </c>
    </row>
    <row r="488" spans="2:5">
      <c r="B488">
        <f t="shared" si="36"/>
        <v>2245</v>
      </c>
      <c r="C488">
        <f t="shared" si="37"/>
        <v>3.9872974319142138E-9</v>
      </c>
      <c r="D488" s="13">
        <f t="shared" ref="D488:D519" si="38">B488/60</f>
        <v>37.416666666666664</v>
      </c>
      <c r="E488">
        <f t="shared" ref="E488:E519" si="39">C488*10^9</f>
        <v>3.9872974319142136</v>
      </c>
    </row>
    <row r="489" spans="2:5">
      <c r="B489">
        <f t="shared" si="36"/>
        <v>2250</v>
      </c>
      <c r="C489">
        <f t="shared" si="37"/>
        <v>3.8806670699188829E-9</v>
      </c>
      <c r="D489" s="13">
        <f t="shared" si="38"/>
        <v>37.5</v>
      </c>
      <c r="E489">
        <f t="shared" si="39"/>
        <v>3.880667069918883</v>
      </c>
    </row>
    <row r="490" spans="2:5">
      <c r="B490">
        <f t="shared" si="36"/>
        <v>2255</v>
      </c>
      <c r="C490">
        <f t="shared" si="37"/>
        <v>3.7769348534031191E-9</v>
      </c>
      <c r="D490" s="13">
        <f t="shared" si="38"/>
        <v>37.583333333333336</v>
      </c>
      <c r="E490">
        <f t="shared" si="39"/>
        <v>3.7769348534031191</v>
      </c>
    </row>
    <row r="491" spans="2:5">
      <c r="B491">
        <f t="shared" ref="B491:B519" si="40">B490+$J$31/372</f>
        <v>2260</v>
      </c>
      <c r="C491">
        <f t="shared" si="37"/>
        <v>3.6760220126144424E-9</v>
      </c>
      <c r="D491" s="13">
        <f t="shared" si="38"/>
        <v>37.666666666666664</v>
      </c>
      <c r="E491">
        <f t="shared" si="39"/>
        <v>3.6760220126144425</v>
      </c>
    </row>
    <row r="492" spans="2:5">
      <c r="B492">
        <f t="shared" si="40"/>
        <v>2265</v>
      </c>
      <c r="C492">
        <f t="shared" si="37"/>
        <v>3.5778519187121992E-9</v>
      </c>
      <c r="D492" s="13">
        <f t="shared" si="38"/>
        <v>37.75</v>
      </c>
      <c r="E492">
        <f t="shared" si="39"/>
        <v>3.5778519187121991</v>
      </c>
    </row>
    <row r="493" spans="2:5">
      <c r="B493">
        <f t="shared" si="40"/>
        <v>2270</v>
      </c>
      <c r="C493">
        <f t="shared" si="37"/>
        <v>3.482350025578921E-9</v>
      </c>
      <c r="D493" s="13">
        <f t="shared" si="38"/>
        <v>37.833333333333336</v>
      </c>
      <c r="E493">
        <f t="shared" si="39"/>
        <v>3.482350025578921</v>
      </c>
    </row>
    <row r="494" spans="2:5">
      <c r="B494">
        <f t="shared" si="40"/>
        <v>2275</v>
      </c>
      <c r="C494">
        <f t="shared" si="37"/>
        <v>3.3894438132132501E-9</v>
      </c>
      <c r="D494" s="13">
        <f t="shared" si="38"/>
        <v>37.916666666666664</v>
      </c>
      <c r="E494">
        <f t="shared" si="39"/>
        <v>3.3894438132132501</v>
      </c>
    </row>
    <row r="495" spans="2:5">
      <c r="B495">
        <f t="shared" si="40"/>
        <v>2280</v>
      </c>
      <c r="C495">
        <f t="shared" si="37"/>
        <v>3.2990627326613737E-9</v>
      </c>
      <c r="D495" s="13">
        <f t="shared" si="38"/>
        <v>38</v>
      </c>
      <c r="E495">
        <f t="shared" si="39"/>
        <v>3.299062732661374</v>
      </c>
    </row>
    <row r="496" spans="2:5">
      <c r="B496">
        <f t="shared" si="40"/>
        <v>2285</v>
      </c>
      <c r="C496">
        <f t="shared" si="37"/>
        <v>3.2111381524452203E-9</v>
      </c>
      <c r="D496" s="13">
        <f t="shared" si="38"/>
        <v>38.083333333333336</v>
      </c>
      <c r="E496">
        <f t="shared" si="39"/>
        <v>3.2111381524452205</v>
      </c>
    </row>
    <row r="497" spans="2:5">
      <c r="B497">
        <f t="shared" si="40"/>
        <v>2290</v>
      </c>
      <c r="C497">
        <f t="shared" si="37"/>
        <v>3.1256033064466717E-9</v>
      </c>
      <c r="D497" s="13">
        <f t="shared" si="38"/>
        <v>38.166666666666664</v>
      </c>
      <c r="E497">
        <f t="shared" si="39"/>
        <v>3.1256033064466715</v>
      </c>
    </row>
    <row r="498" spans="2:5">
      <c r="B498">
        <f t="shared" si="40"/>
        <v>2295</v>
      </c>
      <c r="C498">
        <f t="shared" si="37"/>
        <v>3.0423932432082798E-9</v>
      </c>
      <c r="D498" s="13">
        <f t="shared" si="38"/>
        <v>38.25</v>
      </c>
      <c r="E498">
        <f t="shared" si="39"/>
        <v>3.0423932432082799</v>
      </c>
    </row>
    <row r="499" spans="2:5">
      <c r="B499">
        <f t="shared" si="40"/>
        <v>2300</v>
      </c>
      <c r="C499">
        <f t="shared" si="37"/>
        <v>2.9614447766119342E-9</v>
      </c>
      <c r="D499" s="13">
        <f t="shared" si="38"/>
        <v>38.333333333333336</v>
      </c>
      <c r="E499">
        <f t="shared" si="39"/>
        <v>2.9614447766119341</v>
      </c>
    </row>
    <row r="500" spans="2:5">
      <c r="B500">
        <f t="shared" si="40"/>
        <v>2305</v>
      </c>
      <c r="C500">
        <f t="shared" si="37"/>
        <v>2.8826964378980574E-9</v>
      </c>
      <c r="D500" s="13">
        <f t="shared" si="38"/>
        <v>38.416666666666664</v>
      </c>
      <c r="E500">
        <f t="shared" si="39"/>
        <v>2.8826964378980575</v>
      </c>
    </row>
    <row r="501" spans="2:5">
      <c r="B501">
        <f t="shared" si="40"/>
        <v>2310</v>
      </c>
      <c r="C501">
        <f t="shared" si="37"/>
        <v>2.806088428988902E-9</v>
      </c>
      <c r="D501" s="13">
        <f t="shared" si="38"/>
        <v>38.5</v>
      </c>
      <c r="E501">
        <f t="shared" si="39"/>
        <v>2.8060884289889021</v>
      </c>
    </row>
    <row r="502" spans="2:5">
      <c r="B502">
        <f t="shared" si="40"/>
        <v>2315</v>
      </c>
      <c r="C502">
        <f t="shared" si="37"/>
        <v>2.7315625770804726E-9</v>
      </c>
      <c r="D502" s="13">
        <f t="shared" si="38"/>
        <v>38.583333333333336</v>
      </c>
      <c r="E502">
        <f t="shared" si="39"/>
        <v>2.7315625770804726</v>
      </c>
    </row>
    <row r="503" spans="2:5">
      <c r="B503">
        <f t="shared" si="40"/>
        <v>2320</v>
      </c>
      <c r="C503">
        <f t="shared" si="37"/>
        <v>2.6590622904686216E-9</v>
      </c>
      <c r="D503" s="13">
        <f t="shared" si="38"/>
        <v>38.666666666666664</v>
      </c>
      <c r="E503">
        <f t="shared" si="39"/>
        <v>2.6590622904686216</v>
      </c>
    </row>
    <row r="504" spans="2:5">
      <c r="B504">
        <f t="shared" si="40"/>
        <v>2325</v>
      </c>
      <c r="C504">
        <f t="shared" si="37"/>
        <v>2.5885325155757517E-9</v>
      </c>
      <c r="D504" s="13">
        <f t="shared" si="38"/>
        <v>38.75</v>
      </c>
      <c r="E504">
        <f t="shared" si="39"/>
        <v>2.5885325155757517</v>
      </c>
    </row>
    <row r="505" spans="2:5">
      <c r="B505">
        <f t="shared" si="40"/>
        <v>2330</v>
      </c>
      <c r="C505">
        <f t="shared" si="37"/>
        <v>2.5199196951455281E-9</v>
      </c>
      <c r="D505" s="13">
        <f t="shared" si="38"/>
        <v>38.833333333333336</v>
      </c>
      <c r="E505">
        <f t="shared" si="39"/>
        <v>2.519919695145528</v>
      </c>
    </row>
    <row r="506" spans="2:5">
      <c r="B506">
        <f t="shared" si="40"/>
        <v>2335</v>
      </c>
      <c r="C506">
        <f t="shared" si="37"/>
        <v>2.4531717275738058E-9</v>
      </c>
      <c r="D506" s="13">
        <f t="shared" si="38"/>
        <v>38.916666666666664</v>
      </c>
      <c r="E506">
        <f t="shared" si="39"/>
        <v>2.4531717275738059</v>
      </c>
    </row>
    <row r="507" spans="2:5">
      <c r="B507">
        <f t="shared" si="40"/>
        <v>2340</v>
      </c>
      <c r="C507">
        <f t="shared" si="37"/>
        <v>2.3882379273449344E-9</v>
      </c>
      <c r="D507" s="13">
        <f t="shared" si="38"/>
        <v>39</v>
      </c>
      <c r="E507">
        <f t="shared" si="39"/>
        <v>2.3882379273449343</v>
      </c>
    </row>
    <row r="508" spans="2:5">
      <c r="B508">
        <f t="shared" si="40"/>
        <v>2345</v>
      </c>
      <c r="C508">
        <f t="shared" si="37"/>
        <v>2.3250689865433644E-9</v>
      </c>
      <c r="D508" s="13">
        <f t="shared" si="38"/>
        <v>39.083333333333336</v>
      </c>
      <c r="E508">
        <f t="shared" si="39"/>
        <v>2.3250689865433642</v>
      </c>
    </row>
    <row r="509" spans="2:5">
      <c r="B509">
        <f t="shared" si="40"/>
        <v>2350</v>
      </c>
      <c r="C509">
        <f t="shared" si="37"/>
        <v>2.263616937411364E-9</v>
      </c>
      <c r="D509" s="13">
        <f t="shared" si="38"/>
        <v>39.166666666666664</v>
      </c>
      <c r="E509">
        <f t="shared" si="39"/>
        <v>2.2636169374113639</v>
      </c>
    </row>
    <row r="510" spans="2:5">
      <c r="B510">
        <f t="shared" si="40"/>
        <v>2355</v>
      </c>
      <c r="C510">
        <f t="shared" si="37"/>
        <v>2.2038351159243726E-9</v>
      </c>
      <c r="D510" s="13">
        <f t="shared" si="38"/>
        <v>39.25</v>
      </c>
      <c r="E510">
        <f t="shared" si="39"/>
        <v>2.2038351159243725</v>
      </c>
    </row>
    <row r="511" spans="2:5">
      <c r="B511">
        <f t="shared" si="40"/>
        <v>2360</v>
      </c>
      <c r="C511">
        <f t="shared" si="37"/>
        <v>2.1456781263563651E-9</v>
      </c>
      <c r="D511" s="13">
        <f t="shared" si="38"/>
        <v>39.333333333333336</v>
      </c>
      <c r="E511">
        <f t="shared" si="39"/>
        <v>2.1456781263563651</v>
      </c>
    </row>
    <row r="512" spans="2:5">
      <c r="B512">
        <f t="shared" si="40"/>
        <v>2365</v>
      </c>
      <c r="C512">
        <f t="shared" si="37"/>
        <v>2.0891018068082981E-9</v>
      </c>
      <c r="D512" s="13">
        <f t="shared" si="38"/>
        <v>39.416666666666664</v>
      </c>
      <c r="E512">
        <f t="shared" si="39"/>
        <v>2.0891018068082983</v>
      </c>
    </row>
    <row r="513" spans="2:5">
      <c r="B513">
        <f t="shared" si="40"/>
        <v>2370</v>
      </c>
      <c r="C513">
        <f t="shared" si="37"/>
        <v>2.0340631956734857E-9</v>
      </c>
      <c r="D513" s="13">
        <f t="shared" si="38"/>
        <v>39.5</v>
      </c>
      <c r="E513">
        <f t="shared" si="39"/>
        <v>2.0340631956734856</v>
      </c>
    </row>
    <row r="514" spans="2:5">
      <c r="B514">
        <f t="shared" si="40"/>
        <v>2375</v>
      </c>
      <c r="C514">
        <f t="shared" si="37"/>
        <v>1.9805204990144104E-9</v>
      </c>
      <c r="D514" s="13">
        <f t="shared" si="38"/>
        <v>39.583333333333336</v>
      </c>
      <c r="E514">
        <f t="shared" si="39"/>
        <v>1.9805204990144105</v>
      </c>
    </row>
    <row r="515" spans="2:5">
      <c r="B515">
        <f t="shared" si="40"/>
        <v>2380</v>
      </c>
      <c r="C515">
        <f t="shared" si="37"/>
        <v>1.9284330588262188E-9</v>
      </c>
      <c r="D515" s="13">
        <f t="shared" si="38"/>
        <v>39.666666666666664</v>
      </c>
      <c r="E515">
        <f t="shared" si="39"/>
        <v>1.9284330588262188</v>
      </c>
    </row>
    <row r="516" spans="2:5">
      <c r="B516">
        <f t="shared" si="40"/>
        <v>2385</v>
      </c>
      <c r="C516">
        <f t="shared" si="37"/>
        <v>1.8777613221627878E-9</v>
      </c>
      <c r="D516" s="13">
        <f t="shared" si="38"/>
        <v>39.75</v>
      </c>
      <c r="E516">
        <f t="shared" si="39"/>
        <v>1.8777613221627878</v>
      </c>
    </row>
    <row r="517" spans="2:5">
      <c r="B517">
        <f t="shared" si="40"/>
        <v>2390</v>
      </c>
      <c r="C517">
        <f t="shared" si="37"/>
        <v>1.8284668111019415E-9</v>
      </c>
      <c r="D517" s="13">
        <f t="shared" si="38"/>
        <v>39.833333333333336</v>
      </c>
      <c r="E517">
        <f t="shared" si="39"/>
        <v>1.8284668111019415</v>
      </c>
    </row>
    <row r="518" spans="2:5">
      <c r="B518">
        <f t="shared" si="40"/>
        <v>2395</v>
      </c>
      <c r="C518">
        <f t="shared" si="37"/>
        <v>1.7805120935269746E-9</v>
      </c>
      <c r="D518" s="13">
        <f t="shared" si="38"/>
        <v>39.916666666666664</v>
      </c>
      <c r="E518">
        <f t="shared" si="39"/>
        <v>1.7805120935269745</v>
      </c>
    </row>
    <row r="519" spans="2:5">
      <c r="B519" s="16">
        <f t="shared" si="40"/>
        <v>2400</v>
      </c>
      <c r="C519">
        <f t="shared" si="37"/>
        <v>1.7338607547023295E-9</v>
      </c>
      <c r="D519" s="13">
        <f t="shared" si="38"/>
        <v>40</v>
      </c>
      <c r="E519">
        <f t="shared" si="39"/>
        <v>1.7338607547023295</v>
      </c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26"/>
  <sheetViews>
    <sheetView workbookViewId="0">
      <selection activeCell="H13" sqref="H13"/>
    </sheetView>
  </sheetViews>
  <sheetFormatPr baseColWidth="10" defaultRowHeight="15.75"/>
  <sheetData>
    <row r="1" spans="1:1">
      <c r="A1" s="25"/>
    </row>
    <row r="2" spans="1:1">
      <c r="A2" s="26" t="s">
        <v>25</v>
      </c>
    </row>
    <row r="3" spans="1:1">
      <c r="A3" s="27" t="s">
        <v>27</v>
      </c>
    </row>
    <row r="4" spans="1:1">
      <c r="A4" s="26"/>
    </row>
    <row r="5" spans="1:1">
      <c r="A5" s="26"/>
    </row>
    <row r="6" spans="1:1">
      <c r="A6" s="26"/>
    </row>
    <row r="7" spans="1:1">
      <c r="A7" s="26"/>
    </row>
    <row r="8" spans="1:1">
      <c r="A8" s="26"/>
    </row>
    <row r="9" spans="1:1">
      <c r="A9" s="26"/>
    </row>
    <row r="10" spans="1:1">
      <c r="A10" s="26"/>
    </row>
    <row r="11" spans="1:1">
      <c r="A11" s="26"/>
    </row>
    <row r="12" spans="1:1" ht="16.5">
      <c r="A12" s="28" t="s">
        <v>15</v>
      </c>
    </row>
    <row r="13" spans="1:1" ht="16.5">
      <c r="A13" s="28" t="s">
        <v>16</v>
      </c>
    </row>
    <row r="14" spans="1:1" ht="16.5">
      <c r="A14" s="28" t="s">
        <v>17</v>
      </c>
    </row>
    <row r="15" spans="1:1" ht="16.5">
      <c r="A15" s="28"/>
    </row>
    <row r="16" spans="1:1" ht="16.5">
      <c r="A16" s="28" t="s">
        <v>18</v>
      </c>
    </row>
    <row r="17" spans="1:1" ht="16.5">
      <c r="A17" s="28" t="s">
        <v>19</v>
      </c>
    </row>
    <row r="18" spans="1:1" ht="16.5">
      <c r="A18" s="28" t="s">
        <v>20</v>
      </c>
    </row>
    <row r="19" spans="1:1" ht="16.5">
      <c r="A19" s="28" t="s">
        <v>21</v>
      </c>
    </row>
    <row r="20" spans="1:1">
      <c r="A20" s="26"/>
    </row>
    <row r="21" spans="1:1">
      <c r="A21" s="29" t="s">
        <v>22</v>
      </c>
    </row>
    <row r="22" spans="1:1">
      <c r="A22" s="25"/>
    </row>
    <row r="23" spans="1:1">
      <c r="A23" s="27" t="s">
        <v>23</v>
      </c>
    </row>
    <row r="24" spans="1:1">
      <c r="A24" s="30" t="s">
        <v>26</v>
      </c>
    </row>
    <row r="25" spans="1:1">
      <c r="A25" s="27" t="s">
        <v>24</v>
      </c>
    </row>
    <row r="26" spans="1:1">
      <c r="A26" s="30" t="s">
        <v>28</v>
      </c>
    </row>
  </sheetData>
  <hyperlinks>
    <hyperlink ref="A21" r:id="rId1"/>
    <hyperlink ref="A26" r:id="rId2"/>
    <hyperlink ref="A24" r:id="rId3"/>
  </hyperlinks>
  <pageMargins left="0.7" right="0.7" top="0.78740157499999996" bottom="0.78740157499999996" header="0.3" footer="0.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DO519"/>
  <sheetViews>
    <sheetView zoomScaleNormal="100" workbookViewId="0">
      <selection activeCell="A10" sqref="A10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6" max="7" width="12.125" bestFit="1" customWidth="1"/>
    <col min="8" max="8" width="14.375" customWidth="1"/>
    <col min="9" max="9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</row>
    <row r="8" spans="1:119">
      <c r="A8" s="4"/>
      <c r="B8" s="5"/>
      <c r="C8" s="5"/>
      <c r="D8" s="5"/>
      <c r="E8" s="5"/>
      <c r="F8" s="5"/>
      <c r="G8" s="6"/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470</v>
      </c>
      <c r="C11" s="13"/>
      <c r="D11">
        <v>470</v>
      </c>
      <c r="E11">
        <v>470</v>
      </c>
      <c r="F11">
        <v>470</v>
      </c>
      <c r="G11">
        <v>470</v>
      </c>
      <c r="H11">
        <v>470</v>
      </c>
      <c r="I11">
        <v>470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/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/>
      <c r="D13" s="13">
        <f>1/180</f>
        <v>5.5555555555555558E-3</v>
      </c>
      <c r="E13" s="13">
        <f t="shared" ref="E13:I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/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/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>
      <c r="A16" t="s">
        <v>1</v>
      </c>
      <c r="B16" s="13">
        <v>0.9</v>
      </c>
      <c r="C16" s="14"/>
      <c r="D16">
        <v>0.9</v>
      </c>
      <c r="E16">
        <v>0.9</v>
      </c>
      <c r="F16">
        <v>0.9</v>
      </c>
      <c r="G16">
        <v>0.9</v>
      </c>
      <c r="H16">
        <v>0.9</v>
      </c>
      <c r="I16">
        <v>0.9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/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/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/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>
      <c r="A20" s="15" t="s">
        <v>2</v>
      </c>
      <c r="B20">
        <f>1.66*10^-10</f>
        <v>1.66E-10</v>
      </c>
      <c r="C20" s="14"/>
      <c r="D20">
        <f t="shared" ref="D20:I20" si="1">1.66*10^-10</f>
        <v>1.66E-10</v>
      </c>
      <c r="E20" s="22">
        <f t="shared" si="1"/>
        <v>1.66E-10</v>
      </c>
      <c r="F20" s="22">
        <f t="shared" si="1"/>
        <v>1.66E-10</v>
      </c>
      <c r="G20" s="22">
        <f t="shared" si="1"/>
        <v>1.66E-10</v>
      </c>
      <c r="H20" s="22">
        <f t="shared" si="1"/>
        <v>1.66E-10</v>
      </c>
      <c r="I20">
        <f t="shared" si="1"/>
        <v>1.66E-10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3</v>
      </c>
      <c r="B21" s="13">
        <v>0</v>
      </c>
      <c r="C21" s="13"/>
      <c r="D21">
        <v>0</v>
      </c>
      <c r="E21" s="22">
        <v>0</v>
      </c>
      <c r="F21" s="22">
        <v>0</v>
      </c>
      <c r="G21" s="22">
        <v>0</v>
      </c>
      <c r="H21" s="22">
        <v>0</v>
      </c>
      <c r="I21">
        <v>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13">
        <v>0</v>
      </c>
      <c r="C22" s="13"/>
      <c r="D22">
        <v>0</v>
      </c>
      <c r="E22" s="22">
        <v>0</v>
      </c>
      <c r="F22" s="22">
        <v>0</v>
      </c>
      <c r="G22" s="22">
        <v>0</v>
      </c>
      <c r="H22" s="22">
        <v>0</v>
      </c>
      <c r="I22">
        <v>0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3</v>
      </c>
      <c r="B23" s="13">
        <v>0</v>
      </c>
      <c r="C23" s="13"/>
      <c r="D23">
        <v>0</v>
      </c>
      <c r="E23" s="22">
        <v>0</v>
      </c>
      <c r="F23" s="22">
        <v>0</v>
      </c>
      <c r="G23" s="22">
        <v>0</v>
      </c>
      <c r="H23" s="22">
        <v>0</v>
      </c>
      <c r="I23">
        <v>0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13">
        <v>0</v>
      </c>
      <c r="C24" s="13"/>
      <c r="D24">
        <v>0</v>
      </c>
      <c r="E24" s="22">
        <v>0</v>
      </c>
      <c r="F24" s="22">
        <v>0</v>
      </c>
      <c r="G24" s="22">
        <v>0</v>
      </c>
      <c r="H24" s="22">
        <v>0</v>
      </c>
      <c r="I24">
        <v>0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>
        <f>2*10^-10</f>
        <v>2.0000000000000001E-10</v>
      </c>
      <c r="D25">
        <f>2*10^-10</f>
        <v>2.0000000000000001E-10</v>
      </c>
      <c r="E25" s="22">
        <v>0</v>
      </c>
      <c r="F25" s="22">
        <v>0</v>
      </c>
      <c r="G25" s="22">
        <v>0</v>
      </c>
      <c r="H25" s="22">
        <v>0</v>
      </c>
      <c r="I25">
        <v>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3</v>
      </c>
      <c r="B26">
        <v>0</v>
      </c>
      <c r="C26" s="13"/>
      <c r="D26">
        <f>- 1.6666666666667*10^-12</f>
        <v>-1.6666666666667001E-12</v>
      </c>
      <c r="E26" s="22">
        <v>0</v>
      </c>
      <c r="F26" s="22">
        <v>0</v>
      </c>
      <c r="G26" s="22">
        <v>0</v>
      </c>
      <c r="H26" s="22">
        <v>0</v>
      </c>
      <c r="I26">
        <v>0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13">
        <v>0</v>
      </c>
      <c r="C27" s="20"/>
      <c r="D27">
        <v>0</v>
      </c>
      <c r="E27" s="22">
        <v>0</v>
      </c>
      <c r="F27" s="22">
        <v>0</v>
      </c>
      <c r="G27" s="22">
        <f>2*10^-5</f>
        <v>2.0000000000000002E-5</v>
      </c>
      <c r="H27" s="22">
        <f>2*10^-5</f>
        <v>2.0000000000000002E-5</v>
      </c>
      <c r="I27">
        <v>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3</v>
      </c>
      <c r="B28" s="13">
        <v>0</v>
      </c>
      <c r="C28" s="20"/>
      <c r="D28">
        <v>0</v>
      </c>
      <c r="E28" s="22">
        <v>0</v>
      </c>
      <c r="F28" s="22">
        <f>2*5.55555555555555*10^-8</f>
        <v>1.11111111111111E-7</v>
      </c>
      <c r="G28" s="22">
        <v>0</v>
      </c>
      <c r="H28" s="22">
        <f>2*-5.55555555555555*10^-8</f>
        <v>-1.11111111111111E-7</v>
      </c>
      <c r="I28" s="13">
        <v>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E29" s="22"/>
      <c r="F29" s="22"/>
      <c r="G29" s="22"/>
      <c r="H29" s="22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14</v>
      </c>
      <c r="B30" s="21">
        <v>0</v>
      </c>
      <c r="C30" s="11"/>
      <c r="D30" s="21">
        <v>1</v>
      </c>
      <c r="E30" s="21">
        <v>2</v>
      </c>
      <c r="F30" s="21">
        <v>3</v>
      </c>
      <c r="G30" s="21">
        <v>4</v>
      </c>
      <c r="H30" s="21">
        <v>5</v>
      </c>
      <c r="I30" s="21">
        <v>6</v>
      </c>
      <c r="J30" s="21">
        <v>7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6</v>
      </c>
      <c r="B31">
        <v>0</v>
      </c>
      <c r="D31">
        <v>600</v>
      </c>
      <c r="E31">
        <v>720</v>
      </c>
      <c r="F31">
        <v>1020</v>
      </c>
      <c r="G31">
        <v>1200</v>
      </c>
      <c r="H31">
        <v>1380</v>
      </c>
      <c r="I31">
        <v>1560</v>
      </c>
      <c r="J31">
        <v>1860</v>
      </c>
    </row>
    <row r="32" spans="1:119">
      <c r="A32" s="10" t="s">
        <v>7</v>
      </c>
      <c r="B32">
        <f>B13*(1+B14-B12*B18*B16*B15)</f>
        <v>3.3611111111111112E-3</v>
      </c>
      <c r="D32">
        <f>D13*(1+D14-D12*D18*D16*D15)</f>
        <v>3.3611111111111112E-3</v>
      </c>
      <c r="E32">
        <f t="shared" ref="E32:I32" si="2">E13*(1+E14-E12*E18*E16*E15)</f>
        <v>3.3611111111111112E-3</v>
      </c>
      <c r="F32">
        <f t="shared" si="2"/>
        <v>3.3611111111111112E-3</v>
      </c>
      <c r="G32">
        <f t="shared" si="2"/>
        <v>3.3611111111111112E-3</v>
      </c>
      <c r="H32">
        <f t="shared" si="2"/>
        <v>3.3611111111111112E-3</v>
      </c>
      <c r="I32">
        <f t="shared" si="2"/>
        <v>3.3611111111111112E-3</v>
      </c>
    </row>
    <row r="33" spans="1:9">
      <c r="A33" s="10" t="s">
        <v>4</v>
      </c>
      <c r="B33">
        <f>1/B11*(B20+B22*B24*B15+(1-B12)*(B25+B27)*B19*B17*B15)</f>
        <v>5.2553191489361702E-13</v>
      </c>
      <c r="D33">
        <f t="shared" ref="D33:I33" si="3">1/D11*(D20+D22*D24*D15+(1-D12)*(D25+D27)*D19*D17*D15)</f>
        <v>5.2553191489361702E-13</v>
      </c>
      <c r="E33">
        <f t="shared" si="3"/>
        <v>3.5319148936170213E-13</v>
      </c>
      <c r="F33">
        <f t="shared" si="3"/>
        <v>3.5319148936170213E-13</v>
      </c>
      <c r="G33">
        <f t="shared" si="3"/>
        <v>1.7234395744680855E-8</v>
      </c>
      <c r="H33">
        <f t="shared" si="3"/>
        <v>1.7234395744680855E-8</v>
      </c>
      <c r="I33">
        <f t="shared" si="3"/>
        <v>3.5319148936170213E-13</v>
      </c>
    </row>
    <row r="34" spans="1:9">
      <c r="A34" s="10" t="s">
        <v>5</v>
      </c>
      <c r="B34">
        <f>1/B11*(B21+B23*B24*B15+(1-B12)*(B26+B28)*B19*B17*B15)</f>
        <v>0</v>
      </c>
      <c r="D34">
        <f t="shared" ref="D34:I34" si="4">1/D11*(D21+D23*D24*D15+(1-D12)*(D26+D28)*D19*D17*D15)</f>
        <v>-1.4361702127659863E-15</v>
      </c>
      <c r="E34">
        <f t="shared" si="4"/>
        <v>0</v>
      </c>
      <c r="F34">
        <f t="shared" si="4"/>
        <v>9.5744680851063744E-11</v>
      </c>
      <c r="G34">
        <f t="shared" si="4"/>
        <v>0</v>
      </c>
      <c r="H34">
        <f t="shared" si="4"/>
        <v>-9.5744680851063744E-11</v>
      </c>
      <c r="I34">
        <f t="shared" si="4"/>
        <v>0</v>
      </c>
    </row>
    <row r="35" spans="1:9">
      <c r="A35" s="10" t="s">
        <v>8</v>
      </c>
      <c r="B35">
        <f>0.1*10^-9</f>
        <v>1.0000000000000002E-10</v>
      </c>
      <c r="C35" s="14"/>
      <c r="D35">
        <f>C159</f>
        <v>1.4885562980895691E-10</v>
      </c>
      <c r="E35">
        <f>C183</f>
        <v>1.4226547933516841E-10</v>
      </c>
      <c r="F35">
        <f>C243</f>
        <v>1.1864737027592914E-10</v>
      </c>
      <c r="G35">
        <f>C279</f>
        <v>1.2804954075200395E-6</v>
      </c>
      <c r="H35">
        <f>C315</f>
        <v>3.026789489006921E-6</v>
      </c>
      <c r="I35">
        <f>C351</f>
        <v>2.7000131103744664E-6</v>
      </c>
    </row>
    <row r="36" spans="1:9">
      <c r="A36" s="10" t="s">
        <v>11</v>
      </c>
      <c r="B36">
        <f>B35-(1/B32)*(B33-B34/B32)</f>
        <v>-5.6356602778266207E-11</v>
      </c>
      <c r="D36">
        <f>D35-(1/D32)*(D33-D34/D32)</f>
        <v>-1.3462866887428287E-10</v>
      </c>
      <c r="E36">
        <f t="shared" ref="E36:H36" si="5">E35-(1/E32)*(E33-E34/E32)</f>
        <v>3.7183713905240509E-11</v>
      </c>
      <c r="F36">
        <f t="shared" si="5"/>
        <v>8.4751932926029075E-6</v>
      </c>
      <c r="G36">
        <f t="shared" si="5"/>
        <v>-3.8470934090792222E-6</v>
      </c>
      <c r="H36">
        <f t="shared" si="5"/>
        <v>-1.0575979054590404E-5</v>
      </c>
      <c r="I36">
        <f>I35-(1/I32)*(I33-I34/I32)</f>
        <v>2.6999080286090363E-6</v>
      </c>
    </row>
    <row r="38" spans="1:9">
      <c r="A38" s="17"/>
      <c r="B38" s="17" t="s">
        <v>9</v>
      </c>
      <c r="C38" s="17" t="s">
        <v>10</v>
      </c>
      <c r="D38" s="17" t="s">
        <v>12</v>
      </c>
      <c r="E38" s="17" t="s">
        <v>13</v>
      </c>
    </row>
    <row r="39" spans="1:9">
      <c r="B39" s="16">
        <v>0</v>
      </c>
      <c r="C39" s="16">
        <f>B35</f>
        <v>1.0000000000000002E-10</v>
      </c>
      <c r="D39" s="13">
        <f>B39/60</f>
        <v>0</v>
      </c>
      <c r="E39">
        <f>C39*10^9</f>
        <v>0.10000000000000002</v>
      </c>
    </row>
    <row r="40" spans="1:9">
      <c r="B40">
        <f>B39+J31/372</f>
        <v>5</v>
      </c>
      <c r="C40">
        <f>$B$36*EXP(-$B$32*B40)+(1/$B$32)*($B$33+$B$34*(B40-1/$B$32))</f>
        <v>1.0093919010887721E-10</v>
      </c>
      <c r="D40" s="13">
        <f t="shared" ref="D40:D103" si="6">B40/60</f>
        <v>8.3333333333333329E-2</v>
      </c>
      <c r="E40">
        <f t="shared" ref="E40:E103" si="7">C40*10^9</f>
        <v>0.10093919010887721</v>
      </c>
    </row>
    <row r="41" spans="1:9">
      <c r="B41">
        <f>B40+$J$31/372</f>
        <v>10</v>
      </c>
      <c r="C41">
        <f t="shared" ref="C41:C104" si="8">$B$36*EXP(-$B$32*B41)+(1/$B$32)*($B$33+$B$34*(B41-1/$B$32))</f>
        <v>1.0186272849254159E-10</v>
      </c>
      <c r="D41" s="13">
        <f t="shared" si="6"/>
        <v>0.16666666666666666</v>
      </c>
      <c r="E41">
        <f t="shared" si="7"/>
        <v>0.10186272849254159</v>
      </c>
    </row>
    <row r="42" spans="1:9">
      <c r="B42">
        <f>B41+$J$31/372</f>
        <v>15</v>
      </c>
      <c r="C42">
        <f t="shared" si="8"/>
        <v>1.027708759890278E-10</v>
      </c>
      <c r="D42" s="13">
        <f t="shared" si="6"/>
        <v>0.25</v>
      </c>
      <c r="E42">
        <f t="shared" si="7"/>
        <v>0.1027708759890278</v>
      </c>
    </row>
    <row r="43" spans="1:9">
      <c r="B43">
        <f t="shared" ref="B43:B106" si="9">B42+$J$31/372</f>
        <v>20</v>
      </c>
      <c r="C43">
        <f t="shared" si="8"/>
        <v>1.036638890894707E-10</v>
      </c>
      <c r="D43" s="13">
        <f t="shared" si="6"/>
        <v>0.33333333333333331</v>
      </c>
      <c r="E43">
        <f t="shared" si="7"/>
        <v>0.10366388908947069</v>
      </c>
    </row>
    <row r="44" spans="1:9">
      <c r="B44">
        <f t="shared" si="9"/>
        <v>25</v>
      </c>
      <c r="C44">
        <f>$B$36*EXP(-$B$32*B44)+(1/$B$32)*($B$33+$B$34*(B44-1/$B$32))</f>
        <v>1.0454202001054708E-10</v>
      </c>
      <c r="D44" s="13">
        <f t="shared" si="6"/>
        <v>0.41666666666666669</v>
      </c>
      <c r="E44">
        <f t="shared" si="7"/>
        <v>0.10454202001054708</v>
      </c>
    </row>
    <row r="45" spans="1:9">
      <c r="B45">
        <f t="shared" si="9"/>
        <v>30</v>
      </c>
      <c r="C45">
        <f t="shared" si="8"/>
        <v>1.0540551676571004E-10</v>
      </c>
      <c r="D45" s="13">
        <f t="shared" si="6"/>
        <v>0.5</v>
      </c>
      <c r="E45">
        <f t="shared" si="7"/>
        <v>0.10540551676571004</v>
      </c>
    </row>
    <row r="46" spans="1:9">
      <c r="B46">
        <f t="shared" si="9"/>
        <v>35</v>
      </c>
      <c r="C46">
        <f t="shared" si="8"/>
        <v>1.0625462323523624E-10</v>
      </c>
      <c r="D46" s="13">
        <f t="shared" si="6"/>
        <v>0.58333333333333337</v>
      </c>
      <c r="E46">
        <f t="shared" si="7"/>
        <v>0.10625462323523624</v>
      </c>
    </row>
    <row r="47" spans="1:9">
      <c r="B47">
        <f t="shared" si="9"/>
        <v>40</v>
      </c>
      <c r="C47">
        <f t="shared" si="8"/>
        <v>1.0708957923510583E-10</v>
      </c>
      <c r="D47" s="13">
        <f t="shared" si="6"/>
        <v>0.66666666666666663</v>
      </c>
      <c r="E47">
        <f t="shared" si="7"/>
        <v>0.10708957923510583</v>
      </c>
    </row>
    <row r="48" spans="1:9">
      <c r="B48">
        <f t="shared" si="9"/>
        <v>45</v>
      </c>
      <c r="C48">
        <f t="shared" si="8"/>
        <v>1.0791062058473453E-10</v>
      </c>
      <c r="D48" s="13">
        <f t="shared" si="6"/>
        <v>0.75</v>
      </c>
      <c r="E48">
        <f t="shared" si="7"/>
        <v>0.10791062058473454</v>
      </c>
    </row>
    <row r="49" spans="2:5">
      <c r="B49">
        <f t="shared" si="9"/>
        <v>50</v>
      </c>
      <c r="C49">
        <f t="shared" si="8"/>
        <v>1.0871797917357681E-10</v>
      </c>
      <c r="D49" s="13">
        <f t="shared" si="6"/>
        <v>0.83333333333333337</v>
      </c>
      <c r="E49">
        <f t="shared" si="7"/>
        <v>0.10871797917357681</v>
      </c>
    </row>
    <row r="50" spans="2:5">
      <c r="B50">
        <f t="shared" si="9"/>
        <v>55</v>
      </c>
      <c r="C50">
        <f t="shared" si="8"/>
        <v>1.0951188302661925E-10</v>
      </c>
      <c r="D50" s="13">
        <f t="shared" si="6"/>
        <v>0.91666666666666663</v>
      </c>
      <c r="E50">
        <f t="shared" si="7"/>
        <v>0.10951188302661925</v>
      </c>
    </row>
    <row r="51" spans="2:5">
      <c r="B51">
        <f t="shared" si="9"/>
        <v>60</v>
      </c>
      <c r="C51">
        <f t="shared" si="8"/>
        <v>1.1029255636878241E-10</v>
      </c>
      <c r="D51" s="13">
        <f t="shared" si="6"/>
        <v>1</v>
      </c>
      <c r="E51">
        <f t="shared" si="7"/>
        <v>0.11029255636878241</v>
      </c>
    </row>
    <row r="52" spans="2:5">
      <c r="B52">
        <f t="shared" si="9"/>
        <v>65</v>
      </c>
      <c r="C52">
        <f t="shared" si="8"/>
        <v>1.1106021968824943E-10</v>
      </c>
      <c r="D52" s="13">
        <f t="shared" si="6"/>
        <v>1.0833333333333333</v>
      </c>
      <c r="E52">
        <f t="shared" si="7"/>
        <v>0.11106021968824943</v>
      </c>
    </row>
    <row r="53" spans="2:5">
      <c r="B53">
        <f t="shared" si="9"/>
        <v>70</v>
      </c>
      <c r="C53">
        <f t="shared" si="8"/>
        <v>1.1181508979873915E-10</v>
      </c>
      <c r="D53" s="13">
        <f t="shared" si="6"/>
        <v>1.1666666666666667</v>
      </c>
      <c r="E53">
        <f t="shared" si="7"/>
        <v>0.11181508979873915</v>
      </c>
    </row>
    <row r="54" spans="2:5">
      <c r="B54">
        <f t="shared" si="9"/>
        <v>75</v>
      </c>
      <c r="C54">
        <f t="shared" si="8"/>
        <v>1.1255737990074172E-10</v>
      </c>
      <c r="D54" s="13">
        <f t="shared" si="6"/>
        <v>1.25</v>
      </c>
      <c r="E54">
        <f t="shared" si="7"/>
        <v>0.11255737990074172</v>
      </c>
    </row>
    <row r="55" spans="2:5">
      <c r="B55">
        <f t="shared" si="9"/>
        <v>80</v>
      </c>
      <c r="C55">
        <f t="shared" si="8"/>
        <v>1.1328729964173331E-10</v>
      </c>
      <c r="D55" s="13">
        <f t="shared" si="6"/>
        <v>1.3333333333333333</v>
      </c>
      <c r="E55">
        <f t="shared" si="7"/>
        <v>0.11328729964173331</v>
      </c>
    </row>
    <row r="56" spans="2:5">
      <c r="B56">
        <f t="shared" si="9"/>
        <v>85</v>
      </c>
      <c r="C56">
        <f t="shared" si="8"/>
        <v>1.1400505517538775E-10</v>
      </c>
      <c r="D56" s="13">
        <f t="shared" si="6"/>
        <v>1.4166666666666667</v>
      </c>
      <c r="E56">
        <f t="shared" si="7"/>
        <v>0.11400505517538775</v>
      </c>
    </row>
    <row r="57" spans="2:5">
      <c r="B57">
        <f t="shared" si="9"/>
        <v>90</v>
      </c>
      <c r="C57">
        <f t="shared" si="8"/>
        <v>1.1471084921980102E-10</v>
      </c>
      <c r="D57" s="13">
        <f t="shared" si="6"/>
        <v>1.5</v>
      </c>
      <c r="E57">
        <f t="shared" si="7"/>
        <v>0.11471084921980101</v>
      </c>
    </row>
    <row r="58" spans="2:5">
      <c r="B58">
        <f t="shared" si="9"/>
        <v>95</v>
      </c>
      <c r="C58">
        <f t="shared" si="8"/>
        <v>1.1540488111474576E-10</v>
      </c>
      <c r="D58" s="13">
        <f t="shared" si="6"/>
        <v>1.5833333333333333</v>
      </c>
      <c r="E58">
        <f t="shared" si="7"/>
        <v>0.11540488111474576</v>
      </c>
    </row>
    <row r="59" spans="2:5">
      <c r="B59">
        <f t="shared" si="9"/>
        <v>100</v>
      </c>
      <c r="C59">
        <f t="shared" si="8"/>
        <v>1.1608734687797134E-10</v>
      </c>
      <c r="D59" s="13">
        <f t="shared" si="6"/>
        <v>1.6666666666666667</v>
      </c>
      <c r="E59">
        <f t="shared" si="7"/>
        <v>0.11608734687797134</v>
      </c>
    </row>
    <row r="60" spans="2:5">
      <c r="B60">
        <f t="shared" si="9"/>
        <v>105</v>
      </c>
      <c r="C60">
        <f t="shared" si="8"/>
        <v>1.167584392605659E-10</v>
      </c>
      <c r="D60" s="13">
        <f t="shared" si="6"/>
        <v>1.75</v>
      </c>
      <c r="E60">
        <f t="shared" si="7"/>
        <v>0.11675843926056591</v>
      </c>
    </row>
    <row r="61" spans="2:5">
      <c r="B61">
        <f t="shared" si="9"/>
        <v>110</v>
      </c>
      <c r="C61">
        <f t="shared" si="8"/>
        <v>1.1741834780139561E-10</v>
      </c>
      <c r="D61" s="13">
        <f t="shared" si="6"/>
        <v>1.8333333333333333</v>
      </c>
      <c r="E61">
        <f t="shared" si="7"/>
        <v>0.11741834780139561</v>
      </c>
    </row>
    <row r="62" spans="2:5">
      <c r="B62">
        <f t="shared" si="9"/>
        <v>115</v>
      </c>
      <c r="C62">
        <f t="shared" si="8"/>
        <v>1.1806725888063687E-10</v>
      </c>
      <c r="D62" s="13">
        <f t="shared" si="6"/>
        <v>1.9166666666666667</v>
      </c>
      <c r="E62">
        <f t="shared" si="7"/>
        <v>0.11806725888063686</v>
      </c>
    </row>
    <row r="63" spans="2:5">
      <c r="B63">
        <f t="shared" si="9"/>
        <v>120</v>
      </c>
      <c r="C63">
        <f t="shared" si="8"/>
        <v>1.1870535577241615E-10</v>
      </c>
      <c r="D63" s="13">
        <f t="shared" si="6"/>
        <v>2</v>
      </c>
      <c r="E63">
        <f t="shared" si="7"/>
        <v>0.11870535577241614</v>
      </c>
    </row>
    <row r="64" spans="2:5">
      <c r="B64">
        <f t="shared" si="9"/>
        <v>125</v>
      </c>
      <c r="C64">
        <f t="shared" si="8"/>
        <v>1.193328186965728E-10</v>
      </c>
      <c r="D64" s="13">
        <f t="shared" si="6"/>
        <v>2.0833333333333335</v>
      </c>
      <c r="E64">
        <f t="shared" si="7"/>
        <v>0.11933281869657281</v>
      </c>
    </row>
    <row r="65" spans="2:5">
      <c r="B65">
        <f t="shared" si="9"/>
        <v>130</v>
      </c>
      <c r="C65">
        <f t="shared" si="8"/>
        <v>1.1994982486955918E-10</v>
      </c>
      <c r="D65" s="13">
        <f t="shared" si="6"/>
        <v>2.1666666666666665</v>
      </c>
      <c r="E65">
        <f t="shared" si="7"/>
        <v>0.11994982486955919</v>
      </c>
    </row>
    <row r="66" spans="2:5">
      <c r="B66">
        <f t="shared" si="9"/>
        <v>135</v>
      </c>
      <c r="C66">
        <f t="shared" si="8"/>
        <v>1.2055654855449237E-10</v>
      </c>
      <c r="D66" s="13">
        <f t="shared" si="6"/>
        <v>2.25</v>
      </c>
      <c r="E66">
        <f t="shared" si="7"/>
        <v>0.12055654855449237</v>
      </c>
    </row>
    <row r="67" spans="2:5">
      <c r="B67">
        <f t="shared" si="9"/>
        <v>140</v>
      </c>
      <c r="C67">
        <f t="shared" si="8"/>
        <v>1.2115316111037203E-10</v>
      </c>
      <c r="D67" s="13">
        <f t="shared" si="6"/>
        <v>2.3333333333333335</v>
      </c>
      <c r="E67">
        <f t="shared" si="7"/>
        <v>0.12115316111037203</v>
      </c>
    </row>
    <row r="68" spans="2:5">
      <c r="B68">
        <f t="shared" si="9"/>
        <v>145</v>
      </c>
      <c r="C68">
        <f t="shared" si="8"/>
        <v>1.2173983104047777E-10</v>
      </c>
      <c r="D68" s="13">
        <f t="shared" si="6"/>
        <v>2.4166666666666665</v>
      </c>
      <c r="E68">
        <f t="shared" si="7"/>
        <v>0.12173983104047777</v>
      </c>
    </row>
    <row r="69" spans="2:5">
      <c r="B69">
        <f t="shared" si="9"/>
        <v>150</v>
      </c>
      <c r="C69">
        <f t="shared" si="8"/>
        <v>1.2231672403996013E-10</v>
      </c>
      <c r="D69" s="13">
        <f t="shared" si="6"/>
        <v>2.5</v>
      </c>
      <c r="E69">
        <f t="shared" si="7"/>
        <v>0.12231672403996013</v>
      </c>
    </row>
    <row r="70" spans="2:5">
      <c r="B70">
        <f t="shared" si="9"/>
        <v>155</v>
      </c>
      <c r="C70">
        <f t="shared" si="8"/>
        <v>1.2288400304263851E-10</v>
      </c>
      <c r="D70" s="13">
        <f t="shared" si="6"/>
        <v>2.5833333333333335</v>
      </c>
      <c r="E70">
        <f t="shared" si="7"/>
        <v>0.12288400304263851</v>
      </c>
    </row>
    <row r="71" spans="2:5">
      <c r="B71">
        <f t="shared" si="9"/>
        <v>160</v>
      </c>
      <c r="C71">
        <f t="shared" si="8"/>
        <v>1.2344182826701895E-10</v>
      </c>
      <c r="D71" s="13">
        <f t="shared" si="6"/>
        <v>2.6666666666666665</v>
      </c>
      <c r="E71">
        <f t="shared" si="7"/>
        <v>0.12344182826701895</v>
      </c>
    </row>
    <row r="72" spans="2:5">
      <c r="B72">
        <f t="shared" si="9"/>
        <v>165</v>
      </c>
      <c r="C72">
        <f t="shared" si="8"/>
        <v>1.2399035726154538E-10</v>
      </c>
      <c r="D72" s="13">
        <f t="shared" si="6"/>
        <v>2.75</v>
      </c>
      <c r="E72">
        <f t="shared" si="7"/>
        <v>0.12399035726154538</v>
      </c>
    </row>
    <row r="73" spans="2:5">
      <c r="B73">
        <f t="shared" si="9"/>
        <v>170</v>
      </c>
      <c r="C73">
        <f t="shared" si="8"/>
        <v>1.245297449490963E-10</v>
      </c>
      <c r="D73" s="13">
        <f t="shared" si="6"/>
        <v>2.8333333333333335</v>
      </c>
      <c r="E73">
        <f t="shared" si="7"/>
        <v>0.1245297449490963</v>
      </c>
    </row>
    <row r="74" spans="2:5">
      <c r="B74">
        <f t="shared" si="9"/>
        <v>175</v>
      </c>
      <c r="C74">
        <f t="shared" si="8"/>
        <v>1.2506014367074041E-10</v>
      </c>
      <c r="D74" s="13">
        <f t="shared" si="6"/>
        <v>2.9166666666666665</v>
      </c>
      <c r="E74">
        <f t="shared" si="7"/>
        <v>0.12506014367074042</v>
      </c>
    </row>
    <row r="75" spans="2:5">
      <c r="B75">
        <f t="shared" si="9"/>
        <v>180</v>
      </c>
      <c r="C75">
        <f t="shared" si="8"/>
        <v>1.2558170322876264E-10</v>
      </c>
      <c r="D75" s="13">
        <f t="shared" si="6"/>
        <v>3</v>
      </c>
      <c r="E75">
        <f t="shared" si="7"/>
        <v>0.12558170322876264</v>
      </c>
    </row>
    <row r="76" spans="2:5">
      <c r="B76">
        <f t="shared" si="9"/>
        <v>185</v>
      </c>
      <c r="C76">
        <f t="shared" si="8"/>
        <v>1.2609457092897345E-10</v>
      </c>
      <c r="D76" s="13">
        <f t="shared" si="6"/>
        <v>3.0833333333333335</v>
      </c>
      <c r="E76">
        <f t="shared" si="7"/>
        <v>0.12609457092897344</v>
      </c>
    </row>
    <row r="77" spans="2:5">
      <c r="B77">
        <f t="shared" si="9"/>
        <v>190</v>
      </c>
      <c r="C77">
        <f t="shared" si="8"/>
        <v>1.2659889162231276E-10</v>
      </c>
      <c r="D77" s="13">
        <f t="shared" si="6"/>
        <v>3.1666666666666665</v>
      </c>
      <c r="E77">
        <f t="shared" si="7"/>
        <v>0.12659889162231275</v>
      </c>
    </row>
    <row r="78" spans="2:5">
      <c r="B78">
        <f t="shared" si="9"/>
        <v>195</v>
      </c>
      <c r="C78">
        <f t="shared" si="8"/>
        <v>1.2709480774576072E-10</v>
      </c>
      <c r="D78" s="13">
        <f t="shared" si="6"/>
        <v>3.25</v>
      </c>
      <c r="E78">
        <f t="shared" si="7"/>
        <v>0.12709480774576071</v>
      </c>
    </row>
    <row r="79" spans="2:5">
      <c r="B79">
        <f t="shared" si="9"/>
        <v>200</v>
      </c>
      <c r="C79">
        <f t="shared" si="8"/>
        <v>1.2758245936256685E-10</v>
      </c>
      <c r="D79" s="13">
        <f t="shared" si="6"/>
        <v>3.3333333333333335</v>
      </c>
      <c r="E79">
        <f t="shared" si="7"/>
        <v>0.12758245936256685</v>
      </c>
    </row>
    <row r="80" spans="2:5">
      <c r="B80">
        <f t="shared" si="9"/>
        <v>205</v>
      </c>
      <c r="C80">
        <f t="shared" si="8"/>
        <v>1.2806198420180821E-10</v>
      </c>
      <c r="D80" s="13">
        <f t="shared" si="6"/>
        <v>3.4166666666666665</v>
      </c>
      <c r="E80">
        <f t="shared" si="7"/>
        <v>0.12806198420180823</v>
      </c>
    </row>
    <row r="81" spans="2:5">
      <c r="B81">
        <f t="shared" si="9"/>
        <v>210</v>
      </c>
      <c r="C81">
        <f t="shared" si="8"/>
        <v>1.2853351769728909E-10</v>
      </c>
      <c r="D81" s="13">
        <f t="shared" si="6"/>
        <v>3.5</v>
      </c>
      <c r="E81">
        <f t="shared" si="7"/>
        <v>0.1285335176972891</v>
      </c>
    </row>
    <row r="82" spans="2:5">
      <c r="B82">
        <f t="shared" si="9"/>
        <v>215</v>
      </c>
      <c r="C82">
        <f t="shared" si="8"/>
        <v>1.2899719302579167E-10</v>
      </c>
      <c r="D82" s="13">
        <f t="shared" si="6"/>
        <v>3.5833333333333335</v>
      </c>
      <c r="E82">
        <f t="shared" si="7"/>
        <v>0.12899719302579166</v>
      </c>
    </row>
    <row r="83" spans="2:5">
      <c r="B83">
        <f t="shared" si="9"/>
        <v>220</v>
      </c>
      <c r="C83">
        <f t="shared" si="8"/>
        <v>1.2945314114468984E-10</v>
      </c>
      <c r="D83" s="13">
        <f t="shared" si="6"/>
        <v>3.6666666666666665</v>
      </c>
      <c r="E83">
        <f t="shared" si="7"/>
        <v>0.12945314114468984</v>
      </c>
    </row>
    <row r="84" spans="2:5">
      <c r="B84">
        <f t="shared" si="9"/>
        <v>225</v>
      </c>
      <c r="C84">
        <f t="shared" si="8"/>
        <v>1.2990149082893584E-10</v>
      </c>
      <c r="D84" s="13">
        <f t="shared" si="6"/>
        <v>3.75</v>
      </c>
      <c r="E84">
        <f t="shared" si="7"/>
        <v>0.12990149082893584</v>
      </c>
    </row>
    <row r="85" spans="2:5">
      <c r="B85">
        <f t="shared" si="9"/>
        <v>230</v>
      </c>
      <c r="C85">
        <f t="shared" si="8"/>
        <v>1.3034236870743054E-10</v>
      </c>
      <c r="D85" s="13">
        <f t="shared" si="6"/>
        <v>3.8333333333333335</v>
      </c>
      <c r="E85">
        <f t="shared" si="7"/>
        <v>0.13034236870743054</v>
      </c>
    </row>
    <row r="86" spans="2:5">
      <c r="B86">
        <f t="shared" si="9"/>
        <v>235</v>
      </c>
      <c r="C86">
        <f t="shared" si="8"/>
        <v>1.3077589929878775E-10</v>
      </c>
      <c r="D86" s="13">
        <f t="shared" si="6"/>
        <v>3.9166666666666665</v>
      </c>
      <c r="E86">
        <f t="shared" si="7"/>
        <v>0.13077589929878775</v>
      </c>
    </row>
    <row r="87" spans="2:5">
      <c r="B87">
        <f t="shared" si="9"/>
        <v>240</v>
      </c>
      <c r="C87">
        <f t="shared" si="8"/>
        <v>1.3120220504650238E-10</v>
      </c>
      <c r="D87" s="13">
        <f t="shared" si="6"/>
        <v>4</v>
      </c>
      <c r="E87">
        <f t="shared" si="7"/>
        <v>0.13120220504650237</v>
      </c>
    </row>
    <row r="88" spans="2:5">
      <c r="B88">
        <f t="shared" si="9"/>
        <v>245</v>
      </c>
      <c r="C88">
        <f t="shared" si="8"/>
        <v>1.3162140635353266E-10</v>
      </c>
      <c r="D88" s="13">
        <f t="shared" si="6"/>
        <v>4.083333333333333</v>
      </c>
      <c r="E88">
        <f t="shared" si="7"/>
        <v>0.13162140635353264</v>
      </c>
    </row>
    <row r="89" spans="2:5">
      <c r="B89">
        <f t="shared" si="9"/>
        <v>250</v>
      </c>
      <c r="C89">
        <f t="shared" si="8"/>
        <v>1.320336216163058E-10</v>
      </c>
      <c r="D89" s="13">
        <f t="shared" si="6"/>
        <v>4.166666666666667</v>
      </c>
      <c r="E89">
        <f t="shared" si="7"/>
        <v>0.1320336216163058</v>
      </c>
    </row>
    <row r="90" spans="2:5">
      <c r="B90">
        <f t="shared" si="9"/>
        <v>255</v>
      </c>
      <c r="C90">
        <f t="shared" si="8"/>
        <v>1.3243896725815719E-10</v>
      </c>
      <c r="D90" s="13">
        <f t="shared" si="6"/>
        <v>4.25</v>
      </c>
      <c r="E90">
        <f t="shared" si="7"/>
        <v>0.13243896725815718</v>
      </c>
    </row>
    <row r="91" spans="2:5">
      <c r="B91">
        <f t="shared" si="9"/>
        <v>260</v>
      </c>
      <c r="C91">
        <f t="shared" si="8"/>
        <v>1.3283755776221218E-10</v>
      </c>
      <c r="D91" s="13">
        <f t="shared" si="6"/>
        <v>4.333333333333333</v>
      </c>
      <c r="E91">
        <f t="shared" si="7"/>
        <v>0.13283755776221218</v>
      </c>
    </row>
    <row r="92" spans="2:5">
      <c r="B92">
        <f t="shared" si="9"/>
        <v>265</v>
      </c>
      <c r="C92">
        <f t="shared" si="8"/>
        <v>1.3322950570372001E-10</v>
      </c>
      <c r="D92" s="13">
        <f t="shared" si="6"/>
        <v>4.416666666666667</v>
      </c>
      <c r="E92">
        <f t="shared" si="7"/>
        <v>0.13322950570372</v>
      </c>
    </row>
    <row r="93" spans="2:5">
      <c r="B93">
        <f t="shared" si="9"/>
        <v>270</v>
      </c>
      <c r="C93">
        <f t="shared" si="8"/>
        <v>1.3361492178184869E-10</v>
      </c>
      <c r="D93" s="13">
        <f t="shared" si="6"/>
        <v>4.5</v>
      </c>
      <c r="E93">
        <f t="shared" si="7"/>
        <v>0.13361492178184869</v>
      </c>
    </row>
    <row r="94" spans="2:5">
      <c r="B94">
        <f t="shared" si="9"/>
        <v>275</v>
      </c>
      <c r="C94">
        <f t="shared" si="8"/>
        <v>1.3399391485095031E-10</v>
      </c>
      <c r="D94" s="13">
        <f t="shared" si="6"/>
        <v>4.583333333333333</v>
      </c>
      <c r="E94">
        <f t="shared" si="7"/>
        <v>0.1339939148509503</v>
      </c>
    </row>
    <row r="95" spans="2:5">
      <c r="B95">
        <f t="shared" si="9"/>
        <v>280</v>
      </c>
      <c r="C95">
        <f t="shared" si="8"/>
        <v>1.3436659195130496E-10</v>
      </c>
      <c r="D95" s="13">
        <f t="shared" si="6"/>
        <v>4.666666666666667</v>
      </c>
      <c r="E95">
        <f t="shared" si="7"/>
        <v>0.13436659195130496</v>
      </c>
    </row>
    <row r="96" spans="2:5">
      <c r="B96">
        <f t="shared" si="9"/>
        <v>285</v>
      </c>
      <c r="C96">
        <f t="shared" si="8"/>
        <v>1.3473305833935256E-10</v>
      </c>
      <c r="D96" s="13">
        <f t="shared" si="6"/>
        <v>4.75</v>
      </c>
      <c r="E96">
        <f t="shared" si="7"/>
        <v>0.13473305833935256</v>
      </c>
    </row>
    <row r="97" spans="2:5">
      <c r="B97">
        <f t="shared" si="9"/>
        <v>290</v>
      </c>
      <c r="C97">
        <f t="shared" si="8"/>
        <v>1.3509341751742081E-10</v>
      </c>
      <c r="D97" s="13">
        <f t="shared" si="6"/>
        <v>4.833333333333333</v>
      </c>
      <c r="E97">
        <f t="shared" si="7"/>
        <v>0.13509341751742079</v>
      </c>
    </row>
    <row r="98" spans="2:5">
      <c r="B98">
        <f t="shared" si="9"/>
        <v>295</v>
      </c>
      <c r="C98">
        <f t="shared" si="8"/>
        <v>1.3544777126295761E-10</v>
      </c>
      <c r="D98" s="13">
        <f t="shared" si="6"/>
        <v>4.916666666666667</v>
      </c>
      <c r="E98">
        <f t="shared" si="7"/>
        <v>0.13544777126295762</v>
      </c>
    </row>
    <row r="99" spans="2:5">
      <c r="B99">
        <f t="shared" si="9"/>
        <v>300</v>
      </c>
      <c r="C99">
        <f t="shared" si="8"/>
        <v>1.3579621965727656E-10</v>
      </c>
      <c r="D99" s="13">
        <f t="shared" si="6"/>
        <v>5</v>
      </c>
      <c r="E99">
        <f t="shared" si="7"/>
        <v>0.13579621965727656</v>
      </c>
    </row>
    <row r="100" spans="2:5">
      <c r="B100">
        <f t="shared" si="9"/>
        <v>305</v>
      </c>
      <c r="C100">
        <f t="shared" si="8"/>
        <v>1.3613886111382309E-10</v>
      </c>
      <c r="D100" s="13">
        <f t="shared" si="6"/>
        <v>5.083333333333333</v>
      </c>
      <c r="E100">
        <f t="shared" si="7"/>
        <v>0.13613886111382309</v>
      </c>
    </row>
    <row r="101" spans="2:5">
      <c r="B101">
        <f t="shared" si="9"/>
        <v>310</v>
      </c>
      <c r="C101">
        <f t="shared" si="8"/>
        <v>1.3647579240596978E-10</v>
      </c>
      <c r="D101" s="13">
        <f t="shared" si="6"/>
        <v>5.166666666666667</v>
      </c>
      <c r="E101">
        <f t="shared" si="7"/>
        <v>0.13647579240596977</v>
      </c>
    </row>
    <row r="102" spans="2:5">
      <c r="B102">
        <f t="shared" si="9"/>
        <v>315</v>
      </c>
      <c r="C102">
        <f t="shared" si="8"/>
        <v>1.3680710869434841E-10</v>
      </c>
      <c r="D102" s="13">
        <f t="shared" si="6"/>
        <v>5.25</v>
      </c>
      <c r="E102">
        <f t="shared" si="7"/>
        <v>0.13680710869434842</v>
      </c>
    </row>
    <row r="103" spans="2:5">
      <c r="B103">
        <f t="shared" si="9"/>
        <v>320</v>
      </c>
      <c r="C103">
        <f t="shared" si="8"/>
        <v>1.3713290355372644E-10</v>
      </c>
      <c r="D103" s="13">
        <f t="shared" si="6"/>
        <v>5.333333333333333</v>
      </c>
      <c r="E103">
        <f t="shared" si="7"/>
        <v>0.13713290355372643</v>
      </c>
    </row>
    <row r="104" spans="2:5">
      <c r="B104">
        <f t="shared" si="9"/>
        <v>325</v>
      </c>
      <c r="C104">
        <f t="shared" si="8"/>
        <v>1.3745326899943568E-10</v>
      </c>
      <c r="D104" s="13">
        <f t="shared" ref="D104:D167" si="10">B104/60</f>
        <v>5.416666666666667</v>
      </c>
      <c r="E104">
        <f t="shared" ref="E104:E167" si="11">C104*10^9</f>
        <v>0.13745326899943566</v>
      </c>
    </row>
    <row r="105" spans="2:5">
      <c r="B105">
        <f t="shared" si="9"/>
        <v>330</v>
      </c>
      <c r="C105">
        <f t="shared" ref="C105:C159" si="12">$B$36*EXP(-$B$32*B105)+(1/$B$32)*($B$33+$B$34*(B105-1/$B$32))</f>
        <v>1.3776829551336047E-10</v>
      </c>
      <c r="D105" s="13">
        <f t="shared" si="10"/>
        <v>5.5</v>
      </c>
      <c r="E105">
        <f t="shared" si="11"/>
        <v>0.13776829551336048</v>
      </c>
    </row>
    <row r="106" spans="2:5">
      <c r="B106">
        <f t="shared" si="9"/>
        <v>335</v>
      </c>
      <c r="C106">
        <f t="shared" si="12"/>
        <v>1.3807807206949281E-10</v>
      </c>
      <c r="D106" s="13">
        <f t="shared" si="10"/>
        <v>5.583333333333333</v>
      </c>
      <c r="E106">
        <f t="shared" si="11"/>
        <v>0.13807807206949282</v>
      </c>
    </row>
    <row r="107" spans="2:5">
      <c r="B107">
        <f t="shared" ref="B107:B170" si="13">B106+$J$31/372</f>
        <v>340</v>
      </c>
      <c r="C107">
        <f t="shared" si="12"/>
        <v>1.3838268615906156E-10</v>
      </c>
      <c r="D107" s="13">
        <f t="shared" si="10"/>
        <v>5.666666666666667</v>
      </c>
      <c r="E107">
        <f t="shared" si="11"/>
        <v>0.13838268615906157</v>
      </c>
    </row>
    <row r="108" spans="2:5">
      <c r="B108">
        <f t="shared" si="13"/>
        <v>345</v>
      </c>
      <c r="C108">
        <f t="shared" si="12"/>
        <v>1.3868222381524282E-10</v>
      </c>
      <c r="D108" s="13">
        <f t="shared" si="10"/>
        <v>5.75</v>
      </c>
      <c r="E108">
        <f t="shared" si="11"/>
        <v>0.13868222381524281</v>
      </c>
    </row>
    <row r="109" spans="2:5">
      <c r="B109">
        <f t="shared" si="13"/>
        <v>350</v>
      </c>
      <c r="C109">
        <f t="shared" si="12"/>
        <v>1.3897676963745871E-10</v>
      </c>
      <c r="D109" s="13">
        <f t="shared" si="10"/>
        <v>5.833333333333333</v>
      </c>
      <c r="E109">
        <f t="shared" si="11"/>
        <v>0.1389767696374587</v>
      </c>
    </row>
    <row r="110" spans="2:5">
      <c r="B110">
        <f t="shared" si="13"/>
        <v>355</v>
      </c>
      <c r="C110">
        <f t="shared" si="12"/>
        <v>1.3926640681527095E-10</v>
      </c>
      <c r="D110" s="13">
        <f t="shared" si="10"/>
        <v>5.916666666666667</v>
      </c>
      <c r="E110">
        <f t="shared" si="11"/>
        <v>0.13926640681527094</v>
      </c>
    </row>
    <row r="111" spans="2:5">
      <c r="B111">
        <f t="shared" si="13"/>
        <v>360</v>
      </c>
      <c r="C111">
        <f t="shared" si="12"/>
        <v>1.3955121715187641E-10</v>
      </c>
      <c r="D111" s="13">
        <f t="shared" si="10"/>
        <v>6</v>
      </c>
      <c r="E111">
        <f t="shared" si="11"/>
        <v>0.13955121715187641</v>
      </c>
    </row>
    <row r="112" spans="2:5">
      <c r="B112">
        <f t="shared" si="13"/>
        <v>365</v>
      </c>
      <c r="C112">
        <f t="shared" si="12"/>
        <v>1.3983128108721105E-10</v>
      </c>
      <c r="D112" s="13">
        <f t="shared" si="10"/>
        <v>6.083333333333333</v>
      </c>
      <c r="E112">
        <f t="shared" si="11"/>
        <v>0.13983128108721105</v>
      </c>
    </row>
    <row r="113" spans="2:5">
      <c r="B113">
        <f t="shared" si="13"/>
        <v>370</v>
      </c>
      <c r="C113">
        <f t="shared" si="12"/>
        <v>1.4010667772066884E-10</v>
      </c>
      <c r="D113" s="13">
        <f t="shared" si="10"/>
        <v>6.166666666666667</v>
      </c>
      <c r="E113">
        <f t="shared" si="11"/>
        <v>0.14010667772066884</v>
      </c>
    </row>
    <row r="114" spans="2:5">
      <c r="B114">
        <f t="shared" si="13"/>
        <v>375</v>
      </c>
      <c r="C114">
        <f t="shared" si="12"/>
        <v>1.4037748483344209E-10</v>
      </c>
      <c r="D114" s="13">
        <f t="shared" si="10"/>
        <v>6.25</v>
      </c>
      <c r="E114">
        <f t="shared" si="11"/>
        <v>0.14037748483344209</v>
      </c>
    </row>
    <row r="115" spans="2:5">
      <c r="B115">
        <f t="shared" si="13"/>
        <v>380</v>
      </c>
      <c r="C115">
        <f t="shared" si="12"/>
        <v>1.4064377891048942E-10</v>
      </c>
      <c r="D115" s="13">
        <f t="shared" si="10"/>
        <v>6.333333333333333</v>
      </c>
      <c r="E115">
        <f t="shared" si="11"/>
        <v>0.14064377891048943</v>
      </c>
    </row>
    <row r="116" spans="2:5">
      <c r="B116">
        <f t="shared" si="13"/>
        <v>385</v>
      </c>
      <c r="C116">
        <f t="shared" si="12"/>
        <v>1.4090563516213766E-10</v>
      </c>
      <c r="D116" s="13">
        <f t="shared" si="10"/>
        <v>6.416666666666667</v>
      </c>
      <c r="E116">
        <f t="shared" si="11"/>
        <v>0.14090563516213767</v>
      </c>
    </row>
    <row r="117" spans="2:5">
      <c r="B117">
        <f t="shared" si="13"/>
        <v>390</v>
      </c>
      <c r="C117">
        <f t="shared" si="12"/>
        <v>1.4116312754532379E-10</v>
      </c>
      <c r="D117" s="13">
        <f t="shared" si="10"/>
        <v>6.5</v>
      </c>
      <c r="E117">
        <f t="shared" si="11"/>
        <v>0.14116312754532379</v>
      </c>
    </row>
    <row r="118" spans="2:5">
      <c r="B118">
        <f t="shared" si="13"/>
        <v>395</v>
      </c>
      <c r="C118">
        <f t="shared" si="12"/>
        <v>1.414163287844828E-10</v>
      </c>
      <c r="D118" s="13">
        <f t="shared" si="10"/>
        <v>6.583333333333333</v>
      </c>
      <c r="E118">
        <f t="shared" si="11"/>
        <v>0.14141632878448279</v>
      </c>
    </row>
    <row r="119" spans="2:5">
      <c r="B119">
        <f t="shared" si="13"/>
        <v>400</v>
      </c>
      <c r="C119">
        <f t="shared" si="12"/>
        <v>1.4166531039208757E-10</v>
      </c>
      <c r="D119" s="13">
        <f t="shared" si="10"/>
        <v>6.666666666666667</v>
      </c>
      <c r="E119">
        <f t="shared" si="11"/>
        <v>0.14166531039208757</v>
      </c>
    </row>
    <row r="120" spans="2:5">
      <c r="B120">
        <f t="shared" si="13"/>
        <v>405</v>
      </c>
      <c r="C120">
        <f t="shared" si="12"/>
        <v>1.4191014268884631E-10</v>
      </c>
      <c r="D120" s="13">
        <f t="shared" si="10"/>
        <v>6.75</v>
      </c>
      <c r="E120">
        <f t="shared" si="11"/>
        <v>0.1419101426888463</v>
      </c>
    </row>
    <row r="121" spans="2:5">
      <c r="B121">
        <f t="shared" si="13"/>
        <v>410</v>
      </c>
      <c r="C121">
        <f t="shared" si="12"/>
        <v>1.4215089482356344E-10</v>
      </c>
      <c r="D121" s="13">
        <f t="shared" si="10"/>
        <v>6.833333333333333</v>
      </c>
      <c r="E121">
        <f t="shared" si="11"/>
        <v>0.14215089482356344</v>
      </c>
    </row>
    <row r="122" spans="2:5">
      <c r="B122">
        <f t="shared" si="13"/>
        <v>415</v>
      </c>
      <c r="C122">
        <f t="shared" si="12"/>
        <v>1.4238763479266958E-10</v>
      </c>
      <c r="D122" s="13">
        <f t="shared" si="10"/>
        <v>6.916666666666667</v>
      </c>
      <c r="E122">
        <f t="shared" si="11"/>
        <v>0.14238763479266958</v>
      </c>
    </row>
    <row r="123" spans="2:5">
      <c r="B123">
        <f t="shared" si="13"/>
        <v>420</v>
      </c>
      <c r="C123">
        <f t="shared" si="12"/>
        <v>1.4262042945942607E-10</v>
      </c>
      <c r="D123" s="13">
        <f t="shared" si="10"/>
        <v>7</v>
      </c>
      <c r="E123">
        <f t="shared" si="11"/>
        <v>0.14262042945942607</v>
      </c>
    </row>
    <row r="124" spans="2:5">
      <c r="B124">
        <f t="shared" si="13"/>
        <v>425</v>
      </c>
      <c r="C124">
        <f t="shared" si="12"/>
        <v>1.4284934457280925E-10</v>
      </c>
      <c r="D124" s="13">
        <f t="shared" si="10"/>
        <v>7.083333333333333</v>
      </c>
      <c r="E124">
        <f t="shared" si="11"/>
        <v>0.14284934457280926</v>
      </c>
    </row>
    <row r="125" spans="2:5">
      <c r="B125">
        <f t="shared" si="13"/>
        <v>430</v>
      </c>
      <c r="C125">
        <f t="shared" si="12"/>
        <v>1.4307444478608024E-10</v>
      </c>
      <c r="D125" s="13">
        <f t="shared" si="10"/>
        <v>7.166666666666667</v>
      </c>
      <c r="E125">
        <f t="shared" si="11"/>
        <v>0.14307444478608025</v>
      </c>
    </row>
    <row r="126" spans="2:5">
      <c r="B126">
        <f t="shared" si="13"/>
        <v>435</v>
      </c>
      <c r="C126">
        <f t="shared" si="12"/>
        <v>1.4329579367504512E-10</v>
      </c>
      <c r="D126" s="13">
        <f t="shared" si="10"/>
        <v>7.25</v>
      </c>
      <c r="E126">
        <f t="shared" si="11"/>
        <v>0.14329579367504511</v>
      </c>
    </row>
    <row r="127" spans="2:5">
      <c r="B127">
        <f t="shared" si="13"/>
        <v>440</v>
      </c>
      <c r="C127">
        <f t="shared" si="12"/>
        <v>1.43513453756011E-10</v>
      </c>
      <c r="D127" s="13">
        <f t="shared" si="10"/>
        <v>7.333333333333333</v>
      </c>
      <c r="E127">
        <f t="shared" si="11"/>
        <v>0.14351345375601099</v>
      </c>
    </row>
    <row r="128" spans="2:5">
      <c r="B128">
        <f t="shared" si="13"/>
        <v>445</v>
      </c>
      <c r="C128">
        <f t="shared" si="12"/>
        <v>1.437274865034425E-10</v>
      </c>
      <c r="D128" s="13">
        <f t="shared" si="10"/>
        <v>7.416666666666667</v>
      </c>
      <c r="E128">
        <f t="shared" si="11"/>
        <v>0.1437274865034425</v>
      </c>
    </row>
    <row r="129" spans="2:5">
      <c r="B129">
        <f t="shared" si="13"/>
        <v>450</v>
      </c>
      <c r="C129">
        <f t="shared" si="12"/>
        <v>1.4393795236732434E-10</v>
      </c>
      <c r="D129" s="13">
        <f t="shared" si="10"/>
        <v>7.5</v>
      </c>
      <c r="E129">
        <f t="shared" si="11"/>
        <v>0.14393795236732435</v>
      </c>
    </row>
    <row r="130" spans="2:5">
      <c r="B130">
        <f t="shared" si="13"/>
        <v>455</v>
      </c>
      <c r="C130">
        <f t="shared" si="12"/>
        <v>1.4414491079023445E-10</v>
      </c>
      <c r="D130" s="13">
        <f t="shared" si="10"/>
        <v>7.583333333333333</v>
      </c>
      <c r="E130">
        <f t="shared" si="11"/>
        <v>0.14414491079023445</v>
      </c>
    </row>
    <row r="131" spans="2:5">
      <c r="B131">
        <f t="shared" si="13"/>
        <v>460</v>
      </c>
      <c r="C131">
        <f t="shared" si="12"/>
        <v>1.4434842022413236E-10</v>
      </c>
      <c r="D131" s="13">
        <f t="shared" si="10"/>
        <v>7.666666666666667</v>
      </c>
      <c r="E131">
        <f t="shared" si="11"/>
        <v>0.14434842022413236</v>
      </c>
    </row>
    <row r="132" spans="2:5">
      <c r="B132">
        <f t="shared" si="13"/>
        <v>465</v>
      </c>
      <c r="C132">
        <f t="shared" si="12"/>
        <v>1.4454853814686817E-10</v>
      </c>
      <c r="D132" s="13">
        <f t="shared" si="10"/>
        <v>7.75</v>
      </c>
      <c r="E132">
        <f t="shared" si="11"/>
        <v>0.14454853814686816</v>
      </c>
    </row>
    <row r="133" spans="2:5">
      <c r="B133">
        <f t="shared" si="13"/>
        <v>470</v>
      </c>
      <c r="C133">
        <f t="shared" si="12"/>
        <v>1.4474532107841613E-10</v>
      </c>
      <c r="D133" s="13">
        <f t="shared" si="10"/>
        <v>7.833333333333333</v>
      </c>
      <c r="E133">
        <f t="shared" si="11"/>
        <v>0.14474532107841612</v>
      </c>
    </row>
    <row r="134" spans="2:5">
      <c r="B134">
        <f t="shared" si="13"/>
        <v>475</v>
      </c>
      <c r="C134">
        <f t="shared" si="12"/>
        <v>1.4493882459683778E-10</v>
      </c>
      <c r="D134" s="13">
        <f t="shared" si="10"/>
        <v>7.916666666666667</v>
      </c>
      <c r="E134">
        <f t="shared" si="11"/>
        <v>0.1449388245968378</v>
      </c>
    </row>
    <row r="135" spans="2:5">
      <c r="B135">
        <f t="shared" si="13"/>
        <v>480</v>
      </c>
      <c r="C135">
        <f t="shared" si="12"/>
        <v>1.4512910335397904E-10</v>
      </c>
      <c r="D135" s="13">
        <f t="shared" si="10"/>
        <v>8</v>
      </c>
      <c r="E135">
        <f t="shared" si="11"/>
        <v>0.14512910335397905</v>
      </c>
    </row>
    <row r="136" spans="2:5">
      <c r="B136">
        <f t="shared" si="13"/>
        <v>485</v>
      </c>
      <c r="C136">
        <f t="shared" si="12"/>
        <v>1.4531621109090566E-10</v>
      </c>
      <c r="D136" s="13">
        <f t="shared" si="10"/>
        <v>8.0833333333333339</v>
      </c>
      <c r="E136">
        <f t="shared" si="11"/>
        <v>0.14531621109090567</v>
      </c>
    </row>
    <row r="137" spans="2:5">
      <c r="B137">
        <f t="shared" si="13"/>
        <v>490</v>
      </c>
      <c r="C137">
        <f t="shared" si="12"/>
        <v>1.4550020065308166E-10</v>
      </c>
      <c r="D137" s="13">
        <f t="shared" si="10"/>
        <v>8.1666666666666661</v>
      </c>
      <c r="E137">
        <f t="shared" si="11"/>
        <v>0.14550020065308167</v>
      </c>
    </row>
    <row r="138" spans="2:5">
      <c r="B138">
        <f t="shared" si="13"/>
        <v>495</v>
      </c>
      <c r="C138">
        <f t="shared" si="12"/>
        <v>1.4568112400529441E-10</v>
      </c>
      <c r="D138" s="13">
        <f t="shared" si="10"/>
        <v>8.25</v>
      </c>
      <c r="E138">
        <f t="shared" si="11"/>
        <v>0.1456811240052944</v>
      </c>
    </row>
    <row r="139" spans="2:5">
      <c r="B139">
        <f t="shared" si="13"/>
        <v>500</v>
      </c>
      <c r="C139">
        <f t="shared" si="12"/>
        <v>1.4585903224633145E-10</v>
      </c>
      <c r="D139" s="13">
        <f t="shared" si="10"/>
        <v>8.3333333333333339</v>
      </c>
      <c r="E139">
        <f t="shared" si="11"/>
        <v>0.14585903224633145</v>
      </c>
    </row>
    <row r="140" spans="2:5">
      <c r="B140">
        <f t="shared" si="13"/>
        <v>505</v>
      </c>
      <c r="C140">
        <f t="shared" si="12"/>
        <v>1.4603397562341228E-10</v>
      </c>
      <c r="D140" s="13">
        <f t="shared" si="10"/>
        <v>8.4166666666666661</v>
      </c>
      <c r="E140">
        <f t="shared" si="11"/>
        <v>0.14603397562341228</v>
      </c>
    </row>
    <row r="141" spans="2:5">
      <c r="B141">
        <f t="shared" si="13"/>
        <v>510</v>
      </c>
      <c r="C141">
        <f t="shared" si="12"/>
        <v>1.4620600354638007E-10</v>
      </c>
      <c r="D141" s="13">
        <f t="shared" si="10"/>
        <v>8.5</v>
      </c>
      <c r="E141">
        <f t="shared" si="11"/>
        <v>0.14620600354638008</v>
      </c>
    </row>
    <row r="142" spans="2:5">
      <c r="B142">
        <f t="shared" si="13"/>
        <v>515</v>
      </c>
      <c r="C142">
        <f t="shared" si="12"/>
        <v>1.4637516460165648E-10</v>
      </c>
      <c r="D142" s="13">
        <f t="shared" si="10"/>
        <v>8.5833333333333339</v>
      </c>
      <c r="E142">
        <f t="shared" si="11"/>
        <v>0.14637516460165648</v>
      </c>
    </row>
    <row r="143" spans="2:5">
      <c r="B143">
        <f t="shared" si="13"/>
        <v>520</v>
      </c>
      <c r="C143">
        <f t="shared" si="12"/>
        <v>1.4654150656596408E-10</v>
      </c>
      <c r="D143" s="13">
        <f t="shared" si="10"/>
        <v>8.6666666666666661</v>
      </c>
      <c r="E143">
        <f t="shared" si="11"/>
        <v>0.14654150656596407</v>
      </c>
    </row>
    <row r="144" spans="2:5">
      <c r="B144">
        <f t="shared" si="13"/>
        <v>525</v>
      </c>
      <c r="C144">
        <f t="shared" si="12"/>
        <v>1.4670507641982027E-10</v>
      </c>
      <c r="D144" s="13">
        <f t="shared" si="10"/>
        <v>8.75</v>
      </c>
      <c r="E144">
        <f t="shared" si="11"/>
        <v>0.14670507641982028</v>
      </c>
    </row>
    <row r="145" spans="2:5">
      <c r="B145">
        <f t="shared" si="13"/>
        <v>530</v>
      </c>
      <c r="C145">
        <f t="shared" si="12"/>
        <v>1.4686592036080595E-10</v>
      </c>
      <c r="D145" s="13">
        <f t="shared" si="10"/>
        <v>8.8333333333333339</v>
      </c>
      <c r="E145">
        <f t="shared" si="11"/>
        <v>0.14686592036080595</v>
      </c>
    </row>
    <row r="146" spans="2:5">
      <c r="B146">
        <f t="shared" si="13"/>
        <v>535</v>
      </c>
      <c r="C146">
        <f t="shared" si="12"/>
        <v>1.4702408381661331E-10</v>
      </c>
      <c r="D146" s="13">
        <f t="shared" si="10"/>
        <v>8.9166666666666661</v>
      </c>
      <c r="E146">
        <f t="shared" si="11"/>
        <v>0.1470240838166133</v>
      </c>
    </row>
    <row r="147" spans="2:5">
      <c r="B147">
        <f t="shared" si="13"/>
        <v>540</v>
      </c>
      <c r="C147">
        <f t="shared" si="12"/>
        <v>1.471796114578762E-10</v>
      </c>
      <c r="D147" s="13">
        <f t="shared" si="10"/>
        <v>9</v>
      </c>
      <c r="E147">
        <f t="shared" si="11"/>
        <v>0.1471796114578762</v>
      </c>
    </row>
    <row r="148" spans="2:5">
      <c r="B148">
        <f t="shared" si="13"/>
        <v>545</v>
      </c>
      <c r="C148">
        <f t="shared" si="12"/>
        <v>1.4733254721078651E-10</v>
      </c>
      <c r="D148" s="13">
        <f t="shared" si="10"/>
        <v>9.0833333333333339</v>
      </c>
      <c r="E148">
        <f t="shared" si="11"/>
        <v>0.14733254721078651</v>
      </c>
    </row>
    <row r="149" spans="2:5">
      <c r="B149">
        <f t="shared" si="13"/>
        <v>550</v>
      </c>
      <c r="C149">
        <f t="shared" si="12"/>
        <v>1.4748293426950048E-10</v>
      </c>
      <c r="D149" s="13">
        <f t="shared" si="10"/>
        <v>9.1666666666666661</v>
      </c>
      <c r="E149">
        <f t="shared" si="11"/>
        <v>0.14748293426950049</v>
      </c>
    </row>
    <row r="150" spans="2:5">
      <c r="B150">
        <f t="shared" si="13"/>
        <v>555</v>
      </c>
      <c r="C150">
        <f t="shared" si="12"/>
        <v>1.4763081510833809E-10</v>
      </c>
      <c r="D150" s="13">
        <f t="shared" si="10"/>
        <v>9.25</v>
      </c>
      <c r="E150">
        <f t="shared" si="11"/>
        <v>0.14763081510833809</v>
      </c>
    </row>
    <row r="151" spans="2:5">
      <c r="B151">
        <f t="shared" si="13"/>
        <v>560</v>
      </c>
      <c r="C151">
        <f t="shared" si="12"/>
        <v>1.4777623149377927E-10</v>
      </c>
      <c r="D151" s="13">
        <f t="shared" si="10"/>
        <v>9.3333333333333339</v>
      </c>
      <c r="E151">
        <f t="shared" si="11"/>
        <v>0.14777623149377928</v>
      </c>
    </row>
    <row r="152" spans="2:5">
      <c r="B152">
        <f t="shared" si="13"/>
        <v>565</v>
      </c>
      <c r="C152">
        <f t="shared" si="12"/>
        <v>1.4791922449626009E-10</v>
      </c>
      <c r="D152" s="13">
        <f t="shared" si="10"/>
        <v>9.4166666666666661</v>
      </c>
      <c r="E152">
        <f t="shared" si="11"/>
        <v>0.14791922449626008</v>
      </c>
    </row>
    <row r="153" spans="2:5">
      <c r="B153">
        <f t="shared" si="13"/>
        <v>570</v>
      </c>
      <c r="C153">
        <f t="shared" si="12"/>
        <v>1.4805983450177257E-10</v>
      </c>
      <c r="D153" s="13">
        <f t="shared" si="10"/>
        <v>9.5</v>
      </c>
      <c r="E153">
        <f t="shared" si="11"/>
        <v>0.14805983450177257</v>
      </c>
    </row>
    <row r="154" spans="2:5">
      <c r="B154">
        <f t="shared" si="13"/>
        <v>575</v>
      </c>
      <c r="C154">
        <f t="shared" si="12"/>
        <v>1.4819810122327078E-10</v>
      </c>
      <c r="D154" s="13">
        <f t="shared" si="10"/>
        <v>9.5833333333333339</v>
      </c>
      <c r="E154">
        <f t="shared" si="11"/>
        <v>0.14819810122327079</v>
      </c>
    </row>
    <row r="155" spans="2:5">
      <c r="B155">
        <f t="shared" si="13"/>
        <v>580</v>
      </c>
      <c r="C155">
        <f t="shared" si="12"/>
        <v>1.483340637118874E-10</v>
      </c>
      <c r="D155" s="13">
        <f t="shared" si="10"/>
        <v>9.6666666666666661</v>
      </c>
      <c r="E155">
        <f t="shared" si="11"/>
        <v>0.1483340637118874</v>
      </c>
    </row>
    <row r="156" spans="2:5">
      <c r="B156">
        <f t="shared" si="13"/>
        <v>585</v>
      </c>
      <c r="C156">
        <f t="shared" si="12"/>
        <v>1.484677603679628E-10</v>
      </c>
      <c r="D156" s="13">
        <f t="shared" si="10"/>
        <v>9.75</v>
      </c>
      <c r="E156">
        <f t="shared" si="11"/>
        <v>0.1484677603679628</v>
      </c>
    </row>
    <row r="157" spans="2:5">
      <c r="B157">
        <f t="shared" si="13"/>
        <v>590</v>
      </c>
      <c r="C157">
        <f t="shared" si="12"/>
        <v>1.4859922895189073E-10</v>
      </c>
      <c r="D157" s="13">
        <f t="shared" si="10"/>
        <v>9.8333333333333339</v>
      </c>
      <c r="E157">
        <f t="shared" si="11"/>
        <v>0.14859922895189073</v>
      </c>
    </row>
    <row r="158" spans="2:5">
      <c r="B158">
        <f t="shared" si="13"/>
        <v>595</v>
      </c>
      <c r="C158">
        <f t="shared" si="12"/>
        <v>1.4872850659478307E-10</v>
      </c>
      <c r="D158" s="13">
        <f t="shared" si="10"/>
        <v>9.9166666666666661</v>
      </c>
      <c r="E158">
        <f t="shared" si="11"/>
        <v>0.14872850659478307</v>
      </c>
    </row>
    <row r="159" spans="2:5">
      <c r="B159" s="16">
        <f t="shared" si="13"/>
        <v>600</v>
      </c>
      <c r="C159">
        <f t="shared" si="12"/>
        <v>1.4885562980895691E-10</v>
      </c>
      <c r="D159" s="13">
        <f t="shared" si="10"/>
        <v>10</v>
      </c>
      <c r="E159">
        <f t="shared" si="11"/>
        <v>0.14885562980895692</v>
      </c>
    </row>
    <row r="160" spans="2:5">
      <c r="B160">
        <f t="shared" si="13"/>
        <v>605</v>
      </c>
      <c r="C160">
        <f>$D$36*EXP(-$D$32*(B160-600))+(1/$D$32)*($D$33+$D$34*((B160-600)-1/$D$32))</f>
        <v>1.4896278251464961E-10</v>
      </c>
      <c r="D160" s="13">
        <f t="shared" si="10"/>
        <v>10.083333333333334</v>
      </c>
      <c r="E160">
        <f t="shared" si="11"/>
        <v>0.14896278251464962</v>
      </c>
    </row>
    <row r="161" spans="2:5">
      <c r="B161">
        <f t="shared" si="13"/>
        <v>610</v>
      </c>
      <c r="C161">
        <f>$D$36*EXP(-$D$32*(B161-600))+(1/$D$32)*($D$33+$D$34*((B161-600)-1/$D$32))</f>
        <v>1.4903254526376036E-10</v>
      </c>
      <c r="D161" s="13">
        <f t="shared" si="10"/>
        <v>10.166666666666666</v>
      </c>
      <c r="E161">
        <f t="shared" si="11"/>
        <v>0.14903254526376036</v>
      </c>
    </row>
    <row r="162" spans="2:5">
      <c r="B162">
        <f t="shared" si="13"/>
        <v>615</v>
      </c>
      <c r="C162">
        <f t="shared" ref="C162:C182" si="14">$D$36*EXP(-$D$32*(B162-600))+(1/$D$32)*($D$33+$D$34*((B162-600)-1/$D$32))</f>
        <v>1.4906554116477442E-10</v>
      </c>
      <c r="D162" s="13">
        <f t="shared" si="10"/>
        <v>10.25</v>
      </c>
      <c r="E162">
        <f t="shared" si="11"/>
        <v>0.14906554116477441</v>
      </c>
    </row>
    <row r="163" spans="2:5">
      <c r="B163">
        <f t="shared" si="13"/>
        <v>620</v>
      </c>
      <c r="C163">
        <f t="shared" si="14"/>
        <v>1.4906238294199314E-10</v>
      </c>
      <c r="D163" s="13">
        <f t="shared" si="10"/>
        <v>10.333333333333334</v>
      </c>
      <c r="E163">
        <f t="shared" si="11"/>
        <v>0.14906238294199314</v>
      </c>
    </row>
    <row r="164" spans="2:5">
      <c r="B164">
        <f t="shared" si="13"/>
        <v>625</v>
      </c>
      <c r="C164">
        <f t="shared" si="14"/>
        <v>1.4902367310858797E-10</v>
      </c>
      <c r="D164" s="13">
        <f t="shared" si="10"/>
        <v>10.416666666666666</v>
      </c>
      <c r="E164">
        <f t="shared" si="11"/>
        <v>0.14902367310858797</v>
      </c>
    </row>
    <row r="165" spans="2:5">
      <c r="B165">
        <f t="shared" si="13"/>
        <v>630</v>
      </c>
      <c r="C165">
        <f t="shared" si="14"/>
        <v>1.4895000413676978E-10</v>
      </c>
      <c r="D165" s="13">
        <f t="shared" si="10"/>
        <v>10.5</v>
      </c>
      <c r="E165">
        <f t="shared" si="11"/>
        <v>0.14895000413676979</v>
      </c>
    </row>
    <row r="166" spans="2:5">
      <c r="B166">
        <f t="shared" si="13"/>
        <v>635</v>
      </c>
      <c r="C166">
        <f t="shared" si="14"/>
        <v>1.488419586251233E-10</v>
      </c>
      <c r="D166" s="13">
        <f t="shared" si="10"/>
        <v>10.583333333333334</v>
      </c>
      <c r="E166">
        <f t="shared" si="11"/>
        <v>0.14884195862512331</v>
      </c>
    </row>
    <row r="167" spans="2:5">
      <c r="B167">
        <f t="shared" si="13"/>
        <v>640</v>
      </c>
      <c r="C167">
        <f t="shared" si="14"/>
        <v>1.4870010946315196E-10</v>
      </c>
      <c r="D167" s="13">
        <f t="shared" si="10"/>
        <v>10.666666666666666</v>
      </c>
      <c r="E167">
        <f t="shared" si="11"/>
        <v>0.14870010946315196</v>
      </c>
    </row>
    <row r="168" spans="2:5">
      <c r="B168">
        <f t="shared" si="13"/>
        <v>645</v>
      </c>
      <c r="C168">
        <f t="shared" si="14"/>
        <v>1.485250199930812E-10</v>
      </c>
      <c r="D168" s="13">
        <f t="shared" ref="D168:D231" si="15">B168/60</f>
        <v>10.75</v>
      </c>
      <c r="E168">
        <f t="shared" ref="E168:E231" si="16">C168*10^9</f>
        <v>0.14852501999308121</v>
      </c>
    </row>
    <row r="169" spans="2:5">
      <c r="B169">
        <f t="shared" si="13"/>
        <v>650</v>
      </c>
      <c r="C169">
        <f t="shared" si="14"/>
        <v>1.4831724416896513E-10</v>
      </c>
      <c r="D169" s="13">
        <f t="shared" si="15"/>
        <v>10.833333333333334</v>
      </c>
      <c r="E169">
        <f t="shared" si="16"/>
        <v>0.14831724416896513</v>
      </c>
    </row>
    <row r="170" spans="2:5">
      <c r="B170">
        <f t="shared" si="13"/>
        <v>655</v>
      </c>
      <c r="C170">
        <f t="shared" si="14"/>
        <v>1.4807732671314155E-10</v>
      </c>
      <c r="D170" s="13">
        <f t="shared" si="15"/>
        <v>10.916666666666666</v>
      </c>
      <c r="E170">
        <f t="shared" si="16"/>
        <v>0.14807732671314155</v>
      </c>
    </row>
    <row r="171" spans="2:5">
      <c r="B171">
        <f t="shared" ref="B171:B234" si="17">B170+$J$31/372</f>
        <v>660</v>
      </c>
      <c r="C171">
        <f t="shared" si="14"/>
        <v>1.4780580327007963E-10</v>
      </c>
      <c r="D171" s="13">
        <f t="shared" si="15"/>
        <v>11</v>
      </c>
      <c r="E171">
        <f t="shared" si="16"/>
        <v>0.14780580327007964</v>
      </c>
    </row>
    <row r="172" spans="2:5">
      <c r="B172">
        <f t="shared" si="17"/>
        <v>665</v>
      </c>
      <c r="C172">
        <f t="shared" si="14"/>
        <v>1.4750320055766407E-10</v>
      </c>
      <c r="D172" s="13">
        <f t="shared" si="15"/>
        <v>11.083333333333334</v>
      </c>
      <c r="E172">
        <f t="shared" si="16"/>
        <v>0.14750320055766408</v>
      </c>
    </row>
    <row r="173" spans="2:5">
      <c r="B173">
        <f t="shared" si="17"/>
        <v>670</v>
      </c>
      <c r="C173">
        <f t="shared" si="14"/>
        <v>1.4717003651595718E-10</v>
      </c>
      <c r="D173" s="13">
        <f t="shared" si="15"/>
        <v>11.166666666666666</v>
      </c>
      <c r="E173">
        <f t="shared" si="16"/>
        <v>0.14717003651595717</v>
      </c>
    </row>
    <row r="174" spans="2:5">
      <c r="B174">
        <f t="shared" si="17"/>
        <v>675</v>
      </c>
      <c r="C174">
        <f t="shared" si="14"/>
        <v>1.4680682045348324E-10</v>
      </c>
      <c r="D174" s="13">
        <f t="shared" si="15"/>
        <v>11.25</v>
      </c>
      <c r="E174">
        <f t="shared" si="16"/>
        <v>0.14680682045348326</v>
      </c>
    </row>
    <row r="175" spans="2:5">
      <c r="B175">
        <f t="shared" si="17"/>
        <v>680</v>
      </c>
      <c r="C175">
        <f t="shared" si="14"/>
        <v>1.464140531910736E-10</v>
      </c>
      <c r="D175" s="13">
        <f t="shared" si="15"/>
        <v>11.333333333333334</v>
      </c>
      <c r="E175">
        <f t="shared" si="16"/>
        <v>0.14641405319107359</v>
      </c>
    </row>
    <row r="176" spans="2:5">
      <c r="B176">
        <f t="shared" si="17"/>
        <v>685</v>
      </c>
      <c r="C176">
        <f t="shared" si="14"/>
        <v>1.4599222720331526E-10</v>
      </c>
      <c r="D176" s="13">
        <f t="shared" si="15"/>
        <v>11.416666666666666</v>
      </c>
      <c r="E176">
        <f t="shared" si="16"/>
        <v>0.14599222720331526</v>
      </c>
    </row>
    <row r="177" spans="2:5">
      <c r="B177">
        <f t="shared" si="17"/>
        <v>690</v>
      </c>
      <c r="C177">
        <f t="shared" si="14"/>
        <v>1.4554182675764249E-10</v>
      </c>
      <c r="D177" s="13">
        <f t="shared" si="15"/>
        <v>11.5</v>
      </c>
      <c r="E177">
        <f t="shared" si="16"/>
        <v>0.14554182675764249</v>
      </c>
    </row>
    <row r="178" spans="2:5">
      <c r="B178">
        <f t="shared" si="17"/>
        <v>695</v>
      </c>
      <c r="C178">
        <f t="shared" si="14"/>
        <v>1.450633280511097E-10</v>
      </c>
      <c r="D178" s="13">
        <f t="shared" si="15"/>
        <v>11.583333333333334</v>
      </c>
      <c r="E178">
        <f t="shared" si="16"/>
        <v>0.14506332805110969</v>
      </c>
    </row>
    <row r="179" spans="2:5">
      <c r="B179">
        <f t="shared" si="17"/>
        <v>700</v>
      </c>
      <c r="C179">
        <f t="shared" si="14"/>
        <v>1.4455719934488542E-10</v>
      </c>
      <c r="D179" s="13">
        <f t="shared" si="15"/>
        <v>11.666666666666666</v>
      </c>
      <c r="E179">
        <f t="shared" si="16"/>
        <v>0.14455719934488542</v>
      </c>
    </row>
    <row r="180" spans="2:5">
      <c r="B180">
        <f t="shared" si="17"/>
        <v>705</v>
      </c>
      <c r="C180">
        <f t="shared" si="14"/>
        <v>1.4402390109650508E-10</v>
      </c>
      <c r="D180" s="13">
        <f t="shared" si="15"/>
        <v>11.75</v>
      </c>
      <c r="E180">
        <f t="shared" si="16"/>
        <v>0.14402390109650506</v>
      </c>
    </row>
    <row r="181" spans="2:5">
      <c r="B181">
        <f t="shared" si="17"/>
        <v>710</v>
      </c>
      <c r="C181">
        <f t="shared" si="14"/>
        <v>1.4346388608991947E-10</v>
      </c>
      <c r="D181" s="13">
        <f t="shared" si="15"/>
        <v>11.833333333333334</v>
      </c>
      <c r="E181">
        <f t="shared" si="16"/>
        <v>0.14346388608991947</v>
      </c>
    </row>
    <row r="182" spans="2:5">
      <c r="B182">
        <f t="shared" si="17"/>
        <v>715</v>
      </c>
      <c r="C182">
        <f t="shared" si="14"/>
        <v>1.4287759956337583E-10</v>
      </c>
      <c r="D182" s="13">
        <f t="shared" si="15"/>
        <v>11.916666666666666</v>
      </c>
      <c r="E182">
        <f t="shared" si="16"/>
        <v>0.14287759956337584</v>
      </c>
    </row>
    <row r="183" spans="2:5">
      <c r="B183" s="16">
        <f t="shared" si="17"/>
        <v>720</v>
      </c>
      <c r="C183">
        <f>$D$36*EXP(-$D$32*(B183-600))+(1/$D$32)*($D$33+$D$34*((B183-600)-1/$D$32))</f>
        <v>1.4226547933516841E-10</v>
      </c>
      <c r="D183" s="13">
        <f t="shared" si="15"/>
        <v>12</v>
      </c>
      <c r="E183">
        <f t="shared" si="16"/>
        <v>0.14226547933516842</v>
      </c>
    </row>
    <row r="184" spans="2:5">
      <c r="B184">
        <f t="shared" si="17"/>
        <v>725</v>
      </c>
      <c r="C184">
        <f>$E$36*EXP(-$E$32*(B184-720))+(1/$E$32)*($E$33+$E$34*((B184-720)-1/$E$32))</f>
        <v>1.4164580791088965E-10</v>
      </c>
      <c r="D184" s="13">
        <f t="shared" si="15"/>
        <v>12.083333333333334</v>
      </c>
      <c r="E184">
        <f t="shared" si="16"/>
        <v>0.14164580791088965</v>
      </c>
    </row>
    <row r="185" spans="2:5">
      <c r="B185">
        <f t="shared" si="17"/>
        <v>730</v>
      </c>
      <c r="C185">
        <f t="shared" ref="C185:C242" si="18">$E$36*EXP(-$E$32*(B185-720))+(1/$E$32)*($E$33+$E$34*((B185-720)-1/$E$32))</f>
        <v>1.4103646339142318E-10</v>
      </c>
      <c r="D185" s="13">
        <f t="shared" si="15"/>
        <v>12.166666666666666</v>
      </c>
      <c r="E185">
        <f t="shared" si="16"/>
        <v>0.14103646339142317</v>
      </c>
    </row>
    <row r="186" spans="2:5">
      <c r="B186">
        <f t="shared" si="17"/>
        <v>735</v>
      </c>
      <c r="C186">
        <f t="shared" si="18"/>
        <v>1.4043727367755835E-10</v>
      </c>
      <c r="D186" s="13">
        <f t="shared" si="15"/>
        <v>12.25</v>
      </c>
      <c r="E186">
        <f t="shared" si="16"/>
        <v>0.14043727367755834</v>
      </c>
    </row>
    <row r="187" spans="2:5">
      <c r="B187">
        <f t="shared" si="17"/>
        <v>740</v>
      </c>
      <c r="C187">
        <f t="shared" si="18"/>
        <v>1.3984806953814016E-10</v>
      </c>
      <c r="D187" s="13">
        <f t="shared" si="15"/>
        <v>12.333333333333334</v>
      </c>
      <c r="E187">
        <f t="shared" si="16"/>
        <v>0.13984806953814016</v>
      </c>
    </row>
    <row r="188" spans="2:5">
      <c r="B188">
        <f t="shared" si="17"/>
        <v>745</v>
      </c>
      <c r="C188">
        <f t="shared" si="18"/>
        <v>1.3926868456227286E-10</v>
      </c>
      <c r="D188" s="13">
        <f t="shared" si="15"/>
        <v>12.416666666666666</v>
      </c>
      <c r="E188">
        <f t="shared" si="16"/>
        <v>0.13926868456227287</v>
      </c>
    </row>
    <row r="189" spans="2:5">
      <c r="B189">
        <f t="shared" si="17"/>
        <v>750</v>
      </c>
      <c r="C189">
        <f t="shared" si="18"/>
        <v>1.3869895511231983E-10</v>
      </c>
      <c r="D189" s="13">
        <f t="shared" si="15"/>
        <v>12.5</v>
      </c>
      <c r="E189">
        <f t="shared" si="16"/>
        <v>0.13869895511231983</v>
      </c>
    </row>
    <row r="190" spans="2:5">
      <c r="B190">
        <f t="shared" si="17"/>
        <v>755</v>
      </c>
      <c r="C190">
        <f t="shared" si="18"/>
        <v>1.3813872027768697E-10</v>
      </c>
      <c r="D190" s="13">
        <f t="shared" si="15"/>
        <v>12.583333333333334</v>
      </c>
      <c r="E190">
        <f t="shared" si="16"/>
        <v>0.13813872027768698</v>
      </c>
    </row>
    <row r="191" spans="2:5">
      <c r="B191">
        <f t="shared" si="17"/>
        <v>760</v>
      </c>
      <c r="C191">
        <f t="shared" si="18"/>
        <v>1.3758782182937617E-10</v>
      </c>
      <c r="D191" s="13">
        <f t="shared" si="15"/>
        <v>12.666666666666666</v>
      </c>
      <c r="E191">
        <f t="shared" si="16"/>
        <v>0.13758782182937618</v>
      </c>
    </row>
    <row r="192" spans="2:5">
      <c r="B192">
        <f t="shared" si="17"/>
        <v>765</v>
      </c>
      <c r="C192">
        <f t="shared" si="18"/>
        <v>1.370461041752961E-10</v>
      </c>
      <c r="D192" s="13">
        <f t="shared" si="15"/>
        <v>12.75</v>
      </c>
      <c r="E192">
        <f t="shared" si="16"/>
        <v>0.13704610417529609</v>
      </c>
    </row>
    <row r="193" spans="2:5">
      <c r="B193">
        <f t="shared" si="17"/>
        <v>770</v>
      </c>
      <c r="C193">
        <f t="shared" si="18"/>
        <v>1.3651341431631779E-10</v>
      </c>
      <c r="D193" s="13">
        <f t="shared" si="15"/>
        <v>12.833333333333334</v>
      </c>
      <c r="E193">
        <f t="shared" si="16"/>
        <v>0.13651341431631778</v>
      </c>
    </row>
    <row r="194" spans="2:5">
      <c r="B194">
        <f t="shared" si="17"/>
        <v>775</v>
      </c>
      <c r="C194">
        <f t="shared" si="18"/>
        <v>1.3598960180306278E-10</v>
      </c>
      <c r="D194" s="13">
        <f t="shared" si="15"/>
        <v>12.916666666666666</v>
      </c>
      <c r="E194">
        <f t="shared" si="16"/>
        <v>0.13598960180306277</v>
      </c>
    </row>
    <row r="195" spans="2:5">
      <c r="B195">
        <f t="shared" si="17"/>
        <v>780</v>
      </c>
      <c r="C195">
        <f t="shared" si="18"/>
        <v>1.3547451869341094E-10</v>
      </c>
      <c r="D195" s="13">
        <f t="shared" si="15"/>
        <v>13</v>
      </c>
      <c r="E195">
        <f t="shared" si="16"/>
        <v>0.13547451869341093</v>
      </c>
    </row>
    <row r="196" spans="2:5">
      <c r="B196">
        <f t="shared" si="17"/>
        <v>785</v>
      </c>
      <c r="C196">
        <f t="shared" si="18"/>
        <v>1.3496801951071682E-10</v>
      </c>
      <c r="D196" s="13">
        <f t="shared" si="15"/>
        <v>13.083333333333334</v>
      </c>
      <c r="E196">
        <f t="shared" si="16"/>
        <v>0.13496801951071682</v>
      </c>
    </row>
    <row r="197" spans="2:5">
      <c r="B197">
        <f t="shared" si="17"/>
        <v>790</v>
      </c>
      <c r="C197">
        <f t="shared" si="18"/>
        <v>1.3446996120272222E-10</v>
      </c>
      <c r="D197" s="13">
        <f t="shared" si="15"/>
        <v>13.166666666666666</v>
      </c>
      <c r="E197">
        <f t="shared" si="16"/>
        <v>0.13446996120272223</v>
      </c>
    </row>
    <row r="198" spans="2:5">
      <c r="B198">
        <f t="shared" si="17"/>
        <v>795</v>
      </c>
      <c r="C198">
        <f t="shared" si="18"/>
        <v>1.3398020310115334E-10</v>
      </c>
      <c r="D198" s="13">
        <f t="shared" si="15"/>
        <v>13.25</v>
      </c>
      <c r="E198">
        <f t="shared" si="16"/>
        <v>0.13398020310115333</v>
      </c>
    </row>
    <row r="199" spans="2:5">
      <c r="B199">
        <f t="shared" si="17"/>
        <v>800</v>
      </c>
      <c r="C199">
        <f t="shared" si="18"/>
        <v>1.334986068819915E-10</v>
      </c>
      <c r="D199" s="13">
        <f t="shared" si="15"/>
        <v>13.333333333333334</v>
      </c>
      <c r="E199">
        <f t="shared" si="16"/>
        <v>0.1334986068819915</v>
      </c>
    </row>
    <row r="200" spans="2:5">
      <c r="B200">
        <f t="shared" si="17"/>
        <v>805</v>
      </c>
      <c r="C200">
        <f t="shared" si="18"/>
        <v>1.3302503652640573E-10</v>
      </c>
      <c r="D200" s="13">
        <f t="shared" si="15"/>
        <v>13.416666666666666</v>
      </c>
      <c r="E200">
        <f t="shared" si="16"/>
        <v>0.13302503652640574</v>
      </c>
    </row>
    <row r="201" spans="2:5">
      <c r="B201">
        <f t="shared" si="17"/>
        <v>810</v>
      </c>
      <c r="C201">
        <f t="shared" si="18"/>
        <v>1.3255935828233655E-10</v>
      </c>
      <c r="D201" s="13">
        <f t="shared" si="15"/>
        <v>13.5</v>
      </c>
      <c r="E201">
        <f t="shared" si="16"/>
        <v>0.13255935828233656</v>
      </c>
    </row>
    <row r="202" spans="2:5">
      <c r="B202">
        <f t="shared" si="17"/>
        <v>815</v>
      </c>
      <c r="C202">
        <f t="shared" si="18"/>
        <v>1.3210144062672E-10</v>
      </c>
      <c r="D202" s="13">
        <f t="shared" si="15"/>
        <v>13.583333333333334</v>
      </c>
      <c r="E202">
        <f t="shared" si="16"/>
        <v>0.13210144062672</v>
      </c>
    </row>
    <row r="203" spans="2:5">
      <c r="B203">
        <f t="shared" si="17"/>
        <v>820</v>
      </c>
      <c r="C203">
        <f t="shared" si="18"/>
        <v>1.3165115422834102E-10</v>
      </c>
      <c r="D203" s="13">
        <f t="shared" si="15"/>
        <v>13.666666666666666</v>
      </c>
      <c r="E203">
        <f t="shared" si="16"/>
        <v>0.13165115422834103</v>
      </c>
    </row>
    <row r="204" spans="2:5">
      <c r="B204">
        <f t="shared" si="17"/>
        <v>825</v>
      </c>
      <c r="C204">
        <f t="shared" si="18"/>
        <v>1.3120837191130599E-10</v>
      </c>
      <c r="D204" s="13">
        <f t="shared" si="15"/>
        <v>13.75</v>
      </c>
      <c r="E204">
        <f t="shared" si="16"/>
        <v>0.13120837191130599</v>
      </c>
    </row>
    <row r="205" spans="2:5">
      <c r="B205">
        <f t="shared" si="17"/>
        <v>830</v>
      </c>
      <c r="C205">
        <f t="shared" si="18"/>
        <v>1.3077296861912425E-10</v>
      </c>
      <c r="D205" s="13">
        <f t="shared" si="15"/>
        <v>13.833333333333334</v>
      </c>
      <c r="E205">
        <f t="shared" si="16"/>
        <v>0.13077296861912424</v>
      </c>
    </row>
    <row r="206" spans="2:5">
      <c r="B206">
        <f t="shared" si="17"/>
        <v>835</v>
      </c>
      <c r="C206">
        <f t="shared" si="18"/>
        <v>1.3034482137938763E-10</v>
      </c>
      <c r="D206" s="13">
        <f t="shared" si="15"/>
        <v>13.916666666666666</v>
      </c>
      <c r="E206">
        <f t="shared" si="16"/>
        <v>0.13034482137938763</v>
      </c>
    </row>
    <row r="207" spans="2:5">
      <c r="B207">
        <f t="shared" si="17"/>
        <v>840</v>
      </c>
      <c r="C207">
        <f t="shared" si="18"/>
        <v>1.2992380926903925E-10</v>
      </c>
      <c r="D207" s="13">
        <f t="shared" si="15"/>
        <v>14</v>
      </c>
      <c r="E207">
        <f t="shared" si="16"/>
        <v>0.12992380926903926</v>
      </c>
    </row>
    <row r="208" spans="2:5">
      <c r="B208">
        <f t="shared" si="17"/>
        <v>845</v>
      </c>
      <c r="C208">
        <f t="shared" si="18"/>
        <v>1.2950981338022061E-10</v>
      </c>
      <c r="D208" s="13">
        <f t="shared" si="15"/>
        <v>14.083333333333334</v>
      </c>
      <c r="E208">
        <f t="shared" si="16"/>
        <v>0.12950981338022061</v>
      </c>
    </row>
    <row r="209" spans="2:5">
      <c r="B209">
        <f t="shared" si="17"/>
        <v>850</v>
      </c>
      <c r="C209">
        <f t="shared" si="18"/>
        <v>1.2910271678668817E-10</v>
      </c>
      <c r="D209" s="13">
        <f t="shared" si="15"/>
        <v>14.166666666666666</v>
      </c>
      <c r="E209">
        <f t="shared" si="16"/>
        <v>0.12910271678668817</v>
      </c>
    </row>
    <row r="210" spans="2:5">
      <c r="B210">
        <f t="shared" si="17"/>
        <v>855</v>
      </c>
      <c r="C210">
        <f t="shared" si="18"/>
        <v>1.2870240451078943E-10</v>
      </c>
      <c r="D210" s="13">
        <f t="shared" si="15"/>
        <v>14.25</v>
      </c>
      <c r="E210">
        <f t="shared" si="16"/>
        <v>0.12870240451078943</v>
      </c>
    </row>
    <row r="211" spans="2:5">
      <c r="B211">
        <f t="shared" si="17"/>
        <v>860</v>
      </c>
      <c r="C211">
        <f t="shared" si="18"/>
        <v>1.2830876349098937E-10</v>
      </c>
      <c r="D211" s="13">
        <f t="shared" si="15"/>
        <v>14.333333333333334</v>
      </c>
      <c r="E211">
        <f t="shared" si="16"/>
        <v>0.12830876349098938</v>
      </c>
    </row>
    <row r="212" spans="2:5">
      <c r="B212">
        <f t="shared" si="17"/>
        <v>865</v>
      </c>
      <c r="C212">
        <f t="shared" si="18"/>
        <v>1.2792168254993819E-10</v>
      </c>
      <c r="D212" s="13">
        <f t="shared" si="15"/>
        <v>14.416666666666666</v>
      </c>
      <c r="E212">
        <f t="shared" si="16"/>
        <v>0.12792168254993819</v>
      </c>
    </row>
    <row r="213" spans="2:5">
      <c r="B213">
        <f t="shared" si="17"/>
        <v>870</v>
      </c>
      <c r="C213">
        <f t="shared" si="18"/>
        <v>1.2754105236307104E-10</v>
      </c>
      <c r="D213" s="13">
        <f t="shared" si="15"/>
        <v>14.5</v>
      </c>
      <c r="E213">
        <f t="shared" si="16"/>
        <v>0.12754105236307103</v>
      </c>
    </row>
    <row r="214" spans="2:5">
      <c r="B214">
        <f t="shared" si="17"/>
        <v>875</v>
      </c>
      <c r="C214">
        <f t="shared" si="18"/>
        <v>1.2716676542773119E-10</v>
      </c>
      <c r="D214" s="13">
        <f t="shared" si="15"/>
        <v>14.583333333333334</v>
      </c>
      <c r="E214">
        <f t="shared" si="16"/>
        <v>0.1271667654277312</v>
      </c>
    </row>
    <row r="215" spans="2:5">
      <c r="B215">
        <f t="shared" si="17"/>
        <v>880</v>
      </c>
      <c r="C215">
        <f t="shared" si="18"/>
        <v>1.2679871603280761E-10</v>
      </c>
      <c r="D215" s="13">
        <f t="shared" si="15"/>
        <v>14.666666666666666</v>
      </c>
      <c r="E215">
        <f t="shared" si="16"/>
        <v>0.12679871603280762</v>
      </c>
    </row>
    <row r="216" spans="2:5">
      <c r="B216">
        <f t="shared" si="17"/>
        <v>885</v>
      </c>
      <c r="C216">
        <f t="shared" si="18"/>
        <v>1.264368002288787E-10</v>
      </c>
      <c r="D216" s="13">
        <f t="shared" si="15"/>
        <v>14.75</v>
      </c>
      <c r="E216">
        <f t="shared" si="16"/>
        <v>0.12643680022887871</v>
      </c>
    </row>
    <row r="217" spans="2:5">
      <c r="B217">
        <f t="shared" si="17"/>
        <v>890</v>
      </c>
      <c r="C217">
        <f t="shared" si="18"/>
        <v>1.2608091579885344E-10</v>
      </c>
      <c r="D217" s="13">
        <f t="shared" si="15"/>
        <v>14.833333333333334</v>
      </c>
      <c r="E217">
        <f t="shared" si="16"/>
        <v>0.12608091579885344</v>
      </c>
    </row>
    <row r="218" spans="2:5">
      <c r="B218">
        <f t="shared" si="17"/>
        <v>895</v>
      </c>
      <c r="C218">
        <f t="shared" si="18"/>
        <v>1.2573096222910198E-10</v>
      </c>
      <c r="D218" s="13">
        <f t="shared" si="15"/>
        <v>14.916666666666666</v>
      </c>
      <c r="E218">
        <f t="shared" si="16"/>
        <v>0.12573096222910199</v>
      </c>
    </row>
    <row r="219" spans="2:5">
      <c r="B219">
        <f t="shared" si="17"/>
        <v>900</v>
      </c>
      <c r="C219">
        <f t="shared" si="18"/>
        <v>1.253868406810671E-10</v>
      </c>
      <c r="D219" s="13">
        <f t="shared" si="15"/>
        <v>15</v>
      </c>
      <c r="E219">
        <f t="shared" si="16"/>
        <v>0.12538684068106709</v>
      </c>
    </row>
    <row r="220" spans="2:5">
      <c r="B220">
        <f t="shared" si="17"/>
        <v>905</v>
      </c>
      <c r="C220">
        <f t="shared" si="18"/>
        <v>1.2504845396334907E-10</v>
      </c>
      <c r="D220" s="13">
        <f t="shared" si="15"/>
        <v>15.083333333333334</v>
      </c>
      <c r="E220">
        <f t="shared" si="16"/>
        <v>0.12504845396334907</v>
      </c>
    </row>
    <row r="221" spans="2:5">
      <c r="B221">
        <f t="shared" si="17"/>
        <v>910</v>
      </c>
      <c r="C221">
        <f t="shared" si="18"/>
        <v>1.2471570650425535E-10</v>
      </c>
      <c r="D221" s="13">
        <f t="shared" si="15"/>
        <v>15.166666666666666</v>
      </c>
      <c r="E221">
        <f t="shared" si="16"/>
        <v>0.12471570650425536</v>
      </c>
    </row>
    <row r="222" spans="2:5">
      <c r="B222">
        <f t="shared" si="17"/>
        <v>915</v>
      </c>
      <c r="C222">
        <f t="shared" si="18"/>
        <v>1.2438850432480822E-10</v>
      </c>
      <c r="D222" s="13">
        <f t="shared" si="15"/>
        <v>15.25</v>
      </c>
      <c r="E222">
        <f t="shared" si="16"/>
        <v>0.12438850432480822</v>
      </c>
    </row>
    <row r="223" spans="2:5">
      <c r="B223">
        <f t="shared" si="17"/>
        <v>920</v>
      </c>
      <c r="C223">
        <f t="shared" si="18"/>
        <v>1.2406675501220168E-10</v>
      </c>
      <c r="D223" s="13">
        <f t="shared" si="15"/>
        <v>15.333333333333334</v>
      </c>
      <c r="E223">
        <f t="shared" si="16"/>
        <v>0.12406675501220167</v>
      </c>
    </row>
    <row r="224" spans="2:5">
      <c r="B224">
        <f t="shared" si="17"/>
        <v>925</v>
      </c>
      <c r="C224">
        <f t="shared" si="18"/>
        <v>1.2375036769370129E-10</v>
      </c>
      <c r="D224" s="13">
        <f t="shared" si="15"/>
        <v>15.416666666666666</v>
      </c>
      <c r="E224">
        <f t="shared" si="16"/>
        <v>0.12375036769370129</v>
      </c>
    </row>
    <row r="225" spans="2:5">
      <c r="B225">
        <f t="shared" si="17"/>
        <v>930</v>
      </c>
      <c r="C225">
        <f t="shared" si="18"/>
        <v>1.2343925301097844E-10</v>
      </c>
      <c r="D225" s="13">
        <f t="shared" si="15"/>
        <v>15.5</v>
      </c>
      <c r="E225">
        <f t="shared" si="16"/>
        <v>0.12343925301097844</v>
      </c>
    </row>
    <row r="226" spans="2:5">
      <c r="B226">
        <f t="shared" si="17"/>
        <v>935</v>
      </c>
      <c r="C226">
        <f t="shared" si="18"/>
        <v>1.2313332309487271E-10</v>
      </c>
      <c r="D226" s="13">
        <f t="shared" si="15"/>
        <v>15.583333333333334</v>
      </c>
      <c r="E226">
        <f t="shared" si="16"/>
        <v>0.12313332309487271</v>
      </c>
    </row>
    <row r="227" spans="2:5">
      <c r="B227">
        <f t="shared" si="17"/>
        <v>940</v>
      </c>
      <c r="C227">
        <f t="shared" si="18"/>
        <v>1.2283249154057468E-10</v>
      </c>
      <c r="D227" s="13">
        <f t="shared" si="15"/>
        <v>15.666666666666666</v>
      </c>
      <c r="E227">
        <f t="shared" si="16"/>
        <v>0.12283249154057468</v>
      </c>
    </row>
    <row r="228" spans="2:5">
      <c r="B228">
        <f t="shared" si="17"/>
        <v>945</v>
      </c>
      <c r="C228">
        <f t="shared" si="18"/>
        <v>1.2253667338322229E-10</v>
      </c>
      <c r="D228" s="13">
        <f t="shared" si="15"/>
        <v>15.75</v>
      </c>
      <c r="E228">
        <f t="shared" si="16"/>
        <v>0.12253667338322229</v>
      </c>
    </row>
    <row r="229" spans="2:5">
      <c r="B229">
        <f t="shared" si="17"/>
        <v>950</v>
      </c>
      <c r="C229">
        <f t="shared" si="18"/>
        <v>1.2224578507390392E-10</v>
      </c>
      <c r="D229" s="13">
        <f t="shared" si="15"/>
        <v>15.833333333333334</v>
      </c>
      <c r="E229">
        <f t="shared" si="16"/>
        <v>0.12224578507390392</v>
      </c>
    </row>
    <row r="230" spans="2:5">
      <c r="B230">
        <f t="shared" si="17"/>
        <v>955</v>
      </c>
      <c r="C230">
        <f t="shared" si="18"/>
        <v>1.219597444560615E-10</v>
      </c>
      <c r="D230" s="13">
        <f t="shared" si="15"/>
        <v>15.916666666666666</v>
      </c>
      <c r="E230">
        <f t="shared" si="16"/>
        <v>0.1219597444560615</v>
      </c>
    </row>
    <row r="231" spans="2:5">
      <c r="B231">
        <f t="shared" si="17"/>
        <v>960</v>
      </c>
      <c r="C231">
        <f t="shared" si="18"/>
        <v>1.2167847074228655E-10</v>
      </c>
      <c r="D231" s="13">
        <f t="shared" si="15"/>
        <v>16</v>
      </c>
      <c r="E231">
        <f t="shared" si="16"/>
        <v>0.12167847074228655</v>
      </c>
    </row>
    <row r="232" spans="2:5">
      <c r="B232">
        <f t="shared" si="17"/>
        <v>965</v>
      </c>
      <c r="C232">
        <f t="shared" si="18"/>
        <v>1.214018844915034E-10</v>
      </c>
      <c r="D232" s="13">
        <f t="shared" ref="D232:D295" si="19">B232/60</f>
        <v>16.083333333333332</v>
      </c>
      <c r="E232">
        <f t="shared" ref="E232:E295" si="20">C232*10^9</f>
        <v>0.1214018844915034</v>
      </c>
    </row>
    <row r="233" spans="2:5">
      <c r="B233">
        <f t="shared" si="17"/>
        <v>970</v>
      </c>
      <c r="C233">
        <f t="shared" si="18"/>
        <v>1.2112990758653209E-10</v>
      </c>
      <c r="D233" s="13">
        <f t="shared" si="19"/>
        <v>16.166666666666668</v>
      </c>
      <c r="E233">
        <f t="shared" si="20"/>
        <v>0.12112990758653208</v>
      </c>
    </row>
    <row r="234" spans="2:5">
      <c r="B234">
        <f t="shared" si="17"/>
        <v>975</v>
      </c>
      <c r="C234">
        <f t="shared" si="18"/>
        <v>1.2086246321202572E-10</v>
      </c>
      <c r="D234" s="13">
        <f t="shared" si="19"/>
        <v>16.25</v>
      </c>
      <c r="E234">
        <f t="shared" si="20"/>
        <v>0.12086246321202572</v>
      </c>
    </row>
    <row r="235" spans="2:5">
      <c r="B235">
        <f t="shared" ref="B235:B298" si="21">B234+$J$31/372</f>
        <v>980</v>
      </c>
      <c r="C235">
        <f t="shared" si="18"/>
        <v>1.2059947583277506E-10</v>
      </c>
      <c r="D235" s="13">
        <f t="shared" si="19"/>
        <v>16.333333333333332</v>
      </c>
      <c r="E235">
        <f t="shared" si="20"/>
        <v>0.12059947583277505</v>
      </c>
    </row>
    <row r="236" spans="2:5">
      <c r="B236">
        <f t="shared" si="21"/>
        <v>985</v>
      </c>
      <c r="C236">
        <f t="shared" si="18"/>
        <v>1.2034087117237499E-10</v>
      </c>
      <c r="D236" s="13">
        <f t="shared" si="19"/>
        <v>16.416666666666668</v>
      </c>
      <c r="E236">
        <f t="shared" si="20"/>
        <v>0.12034087117237499</v>
      </c>
    </row>
    <row r="237" spans="2:5">
      <c r="B237">
        <f t="shared" si="21"/>
        <v>990</v>
      </c>
      <c r="C237">
        <f t="shared" si="18"/>
        <v>1.2008657619224635E-10</v>
      </c>
      <c r="D237" s="13">
        <f t="shared" si="19"/>
        <v>16.5</v>
      </c>
      <c r="E237">
        <f t="shared" si="20"/>
        <v>0.12008657619224634</v>
      </c>
    </row>
    <row r="238" spans="2:5">
      <c r="B238">
        <f t="shared" si="21"/>
        <v>995</v>
      </c>
      <c r="C238">
        <f t="shared" si="18"/>
        <v>1.1983651907100734E-10</v>
      </c>
      <c r="D238" s="13">
        <f t="shared" si="19"/>
        <v>16.583333333333332</v>
      </c>
      <c r="E238">
        <f t="shared" si="20"/>
        <v>0.11983651907100734</v>
      </c>
    </row>
    <row r="239" spans="2:5">
      <c r="B239">
        <f t="shared" si="21"/>
        <v>1000</v>
      </c>
      <c r="C239">
        <f t="shared" si="18"/>
        <v>1.1959062918418887E-10</v>
      </c>
      <c r="D239" s="13">
        <f t="shared" si="19"/>
        <v>16.666666666666668</v>
      </c>
      <c r="E239">
        <f t="shared" si="20"/>
        <v>0.11959062918418886</v>
      </c>
    </row>
    <row r="240" spans="2:5">
      <c r="B240">
        <f t="shared" si="21"/>
        <v>1005</v>
      </c>
      <c r="C240">
        <f t="shared" si="18"/>
        <v>1.1934883708428777E-10</v>
      </c>
      <c r="D240" s="13">
        <f t="shared" si="19"/>
        <v>16.75</v>
      </c>
      <c r="E240">
        <f t="shared" si="20"/>
        <v>0.11934883708428777</v>
      </c>
    </row>
    <row r="241" spans="2:5">
      <c r="B241">
        <f t="shared" si="21"/>
        <v>1010</v>
      </c>
      <c r="C241">
        <f t="shared" si="18"/>
        <v>1.1911107448115256E-10</v>
      </c>
      <c r="D241" s="13">
        <f t="shared" si="19"/>
        <v>16.833333333333332</v>
      </c>
      <c r="E241">
        <f t="shared" si="20"/>
        <v>0.11911107448115256</v>
      </c>
    </row>
    <row r="242" spans="2:5">
      <c r="B242">
        <f t="shared" si="21"/>
        <v>1015</v>
      </c>
      <c r="C242">
        <f t="shared" si="18"/>
        <v>1.1887727422269602E-10</v>
      </c>
      <c r="D242" s="13">
        <f t="shared" si="19"/>
        <v>16.916666666666668</v>
      </c>
      <c r="E242">
        <f t="shared" si="20"/>
        <v>0.11887727422269602</v>
      </c>
    </row>
    <row r="243" spans="2:5">
      <c r="B243" s="16">
        <f t="shared" si="21"/>
        <v>1020</v>
      </c>
      <c r="C243">
        <f>$E$36*EXP(-$E$32*(B243-720))+(1/$E$32)*($E$33+$E$34*((B243-720)-1/$E$32))</f>
        <v>1.1864737027592914E-10</v>
      </c>
      <c r="D243" s="13">
        <f t="shared" si="19"/>
        <v>17</v>
      </c>
      <c r="E243">
        <f t="shared" si="20"/>
        <v>0.11864737027592914</v>
      </c>
    </row>
    <row r="244" spans="2:5">
      <c r="B244">
        <f t="shared" si="21"/>
        <v>1025</v>
      </c>
      <c r="C244">
        <f>$F$36*EXP(-$F$32*(B244-1020))+(1/$F$32)*($F$33+$F$34*((B244-1020)-1/$F$32))</f>
        <v>1.3085535375214919E-9</v>
      </c>
      <c r="D244" s="13">
        <f t="shared" si="19"/>
        <v>17.083333333333332</v>
      </c>
      <c r="E244">
        <f t="shared" si="20"/>
        <v>1.3085535375214918</v>
      </c>
    </row>
    <row r="245" spans="2:5">
      <c r="B245">
        <f t="shared" si="21"/>
        <v>1030</v>
      </c>
      <c r="C245">
        <f t="shared" ref="C245:C279" si="22">$F$36*EXP(-$F$32*(B245-1020))+(1/$F$32)*($F$33+$F$34*((B245-1020)-1/$F$32))</f>
        <v>4.8522459516635769E-9</v>
      </c>
      <c r="D245" s="13">
        <f t="shared" si="19"/>
        <v>17.166666666666668</v>
      </c>
      <c r="E245">
        <f t="shared" si="20"/>
        <v>4.8522459516635772</v>
      </c>
    </row>
    <row r="246" spans="2:5">
      <c r="B246">
        <f t="shared" si="21"/>
        <v>1035</v>
      </c>
      <c r="C246">
        <f t="shared" si="22"/>
        <v>1.0710498459020205E-8</v>
      </c>
      <c r="D246" s="13">
        <f t="shared" si="19"/>
        <v>17.25</v>
      </c>
      <c r="E246">
        <f t="shared" si="20"/>
        <v>10.710498459020204</v>
      </c>
    </row>
    <row r="247" spans="2:5">
      <c r="B247">
        <f t="shared" si="21"/>
        <v>1040</v>
      </c>
      <c r="C247">
        <f t="shared" si="22"/>
        <v>1.8844738614858685E-8</v>
      </c>
      <c r="D247" s="13">
        <f t="shared" si="19"/>
        <v>17.333333333333332</v>
      </c>
      <c r="E247">
        <f t="shared" si="20"/>
        <v>18.844738614858684</v>
      </c>
    </row>
    <row r="248" spans="2:5">
      <c r="B248">
        <f t="shared" si="21"/>
        <v>1045</v>
      </c>
      <c r="C248">
        <f t="shared" si="22"/>
        <v>2.921703678925433E-8</v>
      </c>
      <c r="D248" s="13">
        <f t="shared" si="19"/>
        <v>17.416666666666668</v>
      </c>
      <c r="E248">
        <f t="shared" si="20"/>
        <v>29.21703678925433</v>
      </c>
    </row>
    <row r="249" spans="2:5">
      <c r="B249">
        <f t="shared" si="21"/>
        <v>1050</v>
      </c>
      <c r="C249">
        <f t="shared" si="22"/>
        <v>4.179009545448689E-8</v>
      </c>
      <c r="D249" s="13">
        <f t="shared" si="19"/>
        <v>17.5</v>
      </c>
      <c r="E249">
        <f t="shared" si="20"/>
        <v>41.790095454486888</v>
      </c>
    </row>
    <row r="250" spans="2:5">
      <c r="B250">
        <f t="shared" si="21"/>
        <v>1055</v>
      </c>
      <c r="C250">
        <f t="shared" si="22"/>
        <v>5.6527238650988155E-8</v>
      </c>
      <c r="D250" s="13">
        <f t="shared" si="19"/>
        <v>17.583333333333332</v>
      </c>
      <c r="E250">
        <f t="shared" si="20"/>
        <v>56.527238650988153</v>
      </c>
    </row>
    <row r="251" spans="2:5">
      <c r="B251">
        <f t="shared" si="21"/>
        <v>1060</v>
      </c>
      <c r="C251">
        <f t="shared" si="22"/>
        <v>7.3392401628822727E-8</v>
      </c>
      <c r="D251" s="13">
        <f t="shared" si="19"/>
        <v>17.666666666666668</v>
      </c>
      <c r="E251">
        <f t="shared" si="20"/>
        <v>73.392401628822725</v>
      </c>
    </row>
    <row r="252" spans="2:5">
      <c r="B252">
        <f t="shared" si="21"/>
        <v>1065</v>
      </c>
      <c r="C252">
        <f>$F$36*EXP(-$F$32*(B252-1020))+(1/$F$32)*($F$33+$F$34*((B252-1020)-1/$F$32))</f>
        <v>9.2350120661792415E-8</v>
      </c>
      <c r="D252" s="13">
        <f t="shared" si="19"/>
        <v>17.75</v>
      </c>
      <c r="E252">
        <f t="shared" si="20"/>
        <v>92.350120661792417</v>
      </c>
    </row>
    <row r="253" spans="2:5">
      <c r="B253">
        <f t="shared" si="21"/>
        <v>1070</v>
      </c>
      <c r="C253">
        <f t="shared" si="22"/>
        <v>1.1336552303131229E-7</v>
      </c>
      <c r="D253" s="13">
        <f t="shared" si="19"/>
        <v>17.833333333333332</v>
      </c>
      <c r="E253">
        <f t="shared" si="20"/>
        <v>113.36552303131229</v>
      </c>
    </row>
    <row r="254" spans="2:5">
      <c r="B254">
        <f t="shared" si="21"/>
        <v>1075</v>
      </c>
      <c r="C254">
        <f t="shared" si="22"/>
        <v>1.364043171771802E-7</v>
      </c>
      <c r="D254" s="13">
        <f t="shared" si="19"/>
        <v>17.916666666666668</v>
      </c>
      <c r="E254">
        <f t="shared" si="20"/>
        <v>136.40431717718019</v>
      </c>
    </row>
    <row r="255" spans="2:5">
      <c r="B255">
        <f t="shared" si="21"/>
        <v>1080</v>
      </c>
      <c r="C255">
        <f t="shared" si="22"/>
        <v>1.6143278301250292E-7</v>
      </c>
      <c r="D255" s="13">
        <f t="shared" si="19"/>
        <v>18</v>
      </c>
      <c r="E255">
        <f t="shared" si="20"/>
        <v>161.43278301250291</v>
      </c>
    </row>
    <row r="256" spans="2:5">
      <c r="B256">
        <f t="shared" si="21"/>
        <v>1085</v>
      </c>
      <c r="C256">
        <f t="shared" si="22"/>
        <v>1.8841776240001684E-7</v>
      </c>
      <c r="D256" s="13">
        <f t="shared" si="19"/>
        <v>18.083333333333332</v>
      </c>
      <c r="E256">
        <f t="shared" si="20"/>
        <v>188.41776240001684</v>
      </c>
    </row>
    <row r="257" spans="2:5">
      <c r="B257">
        <f t="shared" si="21"/>
        <v>1090</v>
      </c>
      <c r="C257">
        <f t="shared" si="22"/>
        <v>2.1732664978712487E-7</v>
      </c>
      <c r="D257" s="13">
        <f t="shared" si="19"/>
        <v>18.166666666666668</v>
      </c>
      <c r="E257">
        <f t="shared" si="20"/>
        <v>217.32664978712486</v>
      </c>
    </row>
    <row r="258" spans="2:5">
      <c r="B258">
        <f t="shared" si="21"/>
        <v>1095</v>
      </c>
      <c r="C258">
        <f t="shared" si="22"/>
        <v>2.481273829969974E-7</v>
      </c>
      <c r="D258" s="13">
        <f t="shared" si="19"/>
        <v>18.25</v>
      </c>
      <c r="E258">
        <f t="shared" si="20"/>
        <v>248.1273829969974</v>
      </c>
    </row>
    <row r="259" spans="2:5">
      <c r="B259">
        <f t="shared" si="21"/>
        <v>1100</v>
      </c>
      <c r="C259">
        <f t="shared" si="22"/>
        <v>2.8078843417315651E-7</v>
      </c>
      <c r="D259" s="13">
        <f t="shared" si="19"/>
        <v>18.333333333333332</v>
      </c>
      <c r="E259">
        <f t="shared" si="20"/>
        <v>280.78843417315653</v>
      </c>
    </row>
    <row r="260" spans="2:5">
      <c r="B260">
        <f t="shared" si="21"/>
        <v>1105</v>
      </c>
      <c r="C260">
        <f t="shared" si="22"/>
        <v>3.1527880087494135E-7</v>
      </c>
      <c r="D260" s="13">
        <f t="shared" si="19"/>
        <v>18.416666666666668</v>
      </c>
      <c r="E260">
        <f t="shared" si="20"/>
        <v>315.27880087494134</v>
      </c>
    </row>
    <row r="261" spans="2:5">
      <c r="B261">
        <f t="shared" si="21"/>
        <v>1110</v>
      </c>
      <c r="C261">
        <f t="shared" si="22"/>
        <v>3.5156799732139649E-7</v>
      </c>
      <c r="D261" s="13">
        <f t="shared" si="19"/>
        <v>18.5</v>
      </c>
      <c r="E261">
        <f t="shared" si="20"/>
        <v>351.56799732139649</v>
      </c>
    </row>
    <row r="262" spans="2:5">
      <c r="B262">
        <f t="shared" si="21"/>
        <v>1115</v>
      </c>
      <c r="C262">
        <f t="shared" si="22"/>
        <v>3.8962604578106939E-7</v>
      </c>
      <c r="D262" s="13">
        <f t="shared" si="19"/>
        <v>18.583333333333332</v>
      </c>
      <c r="E262">
        <f t="shared" si="20"/>
        <v>389.62604578106937</v>
      </c>
    </row>
    <row r="263" spans="2:5">
      <c r="B263">
        <f t="shared" si="21"/>
        <v>1120</v>
      </c>
      <c r="C263">
        <f t="shared" si="22"/>
        <v>4.2942346810529432E-7</v>
      </c>
      <c r="D263" s="13">
        <f t="shared" si="19"/>
        <v>18.666666666666668</v>
      </c>
      <c r="E263">
        <f t="shared" si="20"/>
        <v>429.42346810529432</v>
      </c>
    </row>
    <row r="264" spans="2:5">
      <c r="B264">
        <f t="shared" si="21"/>
        <v>1125</v>
      </c>
      <c r="C264">
        <f t="shared" si="22"/>
        <v>4.7093127740258785E-7</v>
      </c>
      <c r="D264" s="13">
        <f t="shared" si="19"/>
        <v>18.75</v>
      </c>
      <c r="E264">
        <f t="shared" si="20"/>
        <v>470.93127740258785</v>
      </c>
    </row>
    <row r="265" spans="2:5">
      <c r="B265">
        <f t="shared" si="21"/>
        <v>1130</v>
      </c>
      <c r="C265">
        <f t="shared" si="22"/>
        <v>5.1412096985177805E-7</v>
      </c>
      <c r="D265" s="13">
        <f t="shared" si="19"/>
        <v>18.833333333333332</v>
      </c>
      <c r="E265">
        <f t="shared" si="20"/>
        <v>514.120969851778</v>
      </c>
    </row>
    <row r="266" spans="2:5">
      <c r="B266">
        <f t="shared" si="21"/>
        <v>1135</v>
      </c>
      <c r="C266">
        <f t="shared" si="22"/>
        <v>5.5896451665157299E-7</v>
      </c>
      <c r="D266" s="13">
        <f t="shared" si="19"/>
        <v>18.916666666666668</v>
      </c>
      <c r="E266">
        <f t="shared" si="20"/>
        <v>558.96451665157304</v>
      </c>
    </row>
    <row r="267" spans="2:5">
      <c r="B267">
        <f t="shared" si="21"/>
        <v>1140</v>
      </c>
      <c r="C267">
        <f t="shared" si="22"/>
        <v>6.0543435610430519E-7</v>
      </c>
      <c r="D267" s="13">
        <f t="shared" si="19"/>
        <v>19</v>
      </c>
      <c r="E267">
        <f t="shared" si="20"/>
        <v>605.43435610430515</v>
      </c>
    </row>
    <row r="268" spans="2:5">
      <c r="B268">
        <f t="shared" si="21"/>
        <v>1145</v>
      </c>
      <c r="C268">
        <f t="shared" si="22"/>
        <v>6.535033858315734E-7</v>
      </c>
      <c r="D268" s="13">
        <f t="shared" si="19"/>
        <v>19.083333333333332</v>
      </c>
      <c r="E268">
        <f t="shared" si="20"/>
        <v>653.50338583157338</v>
      </c>
    </row>
    <row r="269" spans="2:5">
      <c r="B269">
        <f t="shared" si="21"/>
        <v>1150</v>
      </c>
      <c r="C269">
        <f t="shared" si="22"/>
        <v>7.0314495511963473E-7</v>
      </c>
      <c r="D269" s="13">
        <f t="shared" si="19"/>
        <v>19.166666666666668</v>
      </c>
      <c r="E269">
        <f t="shared" si="20"/>
        <v>703.14495511963469</v>
      </c>
    </row>
    <row r="270" spans="2:5">
      <c r="B270">
        <f t="shared" si="21"/>
        <v>1155</v>
      </c>
      <c r="C270">
        <f t="shared" si="22"/>
        <v>7.5433285739236069E-7</v>
      </c>
      <c r="D270" s="13">
        <f t="shared" si="19"/>
        <v>19.25</v>
      </c>
      <c r="E270">
        <f t="shared" si="20"/>
        <v>754.33285739236067</v>
      </c>
    </row>
    <row r="271" spans="2:5">
      <c r="B271">
        <f t="shared" si="21"/>
        <v>1160</v>
      </c>
      <c r="C271">
        <f t="shared" si="22"/>
        <v>8.0704132280961086E-7</v>
      </c>
      <c r="D271" s="13">
        <f t="shared" si="19"/>
        <v>19.333333333333332</v>
      </c>
      <c r="E271">
        <f t="shared" si="20"/>
        <v>807.04132280961085</v>
      </c>
    </row>
    <row r="272" spans="2:5">
      <c r="B272">
        <f t="shared" si="21"/>
        <v>1165</v>
      </c>
      <c r="C272">
        <f t="shared" si="22"/>
        <v>8.6124501098898626E-7</v>
      </c>
      <c r="D272" s="13">
        <f t="shared" si="19"/>
        <v>19.416666666666668</v>
      </c>
      <c r="E272">
        <f t="shared" si="20"/>
        <v>861.24501098898622</v>
      </c>
    </row>
    <row r="273" spans="2:5">
      <c r="B273">
        <f t="shared" si="21"/>
        <v>1170</v>
      </c>
      <c r="C273">
        <f t="shared" si="22"/>
        <v>9.1691900384884821E-7</v>
      </c>
      <c r="D273" s="13">
        <f t="shared" si="19"/>
        <v>19.5</v>
      </c>
      <c r="E273">
        <f t="shared" si="20"/>
        <v>916.91900384884821</v>
      </c>
    </row>
    <row r="274" spans="2:5">
      <c r="B274">
        <f t="shared" si="21"/>
        <v>1175</v>
      </c>
      <c r="C274">
        <f t="shared" si="22"/>
        <v>9.7403879857063068E-7</v>
      </c>
      <c r="D274" s="13">
        <f t="shared" si="19"/>
        <v>19.583333333333332</v>
      </c>
      <c r="E274">
        <f t="shared" si="20"/>
        <v>974.03879857063066</v>
      </c>
    </row>
    <row r="275" spans="2:5">
      <c r="B275">
        <f t="shared" si="21"/>
        <v>1180</v>
      </c>
      <c r="C275">
        <f t="shared" si="22"/>
        <v>1.0325803006784236E-6</v>
      </c>
      <c r="D275" s="13">
        <f t="shared" si="19"/>
        <v>19.666666666666668</v>
      </c>
      <c r="E275">
        <f t="shared" si="20"/>
        <v>1032.5803006784236</v>
      </c>
    </row>
    <row r="276" spans="2:5">
      <c r="B276">
        <f t="shared" si="21"/>
        <v>1185</v>
      </c>
      <c r="C276">
        <f t="shared" si="22"/>
        <v>1.0925198172338843E-6</v>
      </c>
      <c r="D276" s="13">
        <f t="shared" si="19"/>
        <v>19.75</v>
      </c>
      <c r="E276">
        <f t="shared" si="20"/>
        <v>1092.5198172338844</v>
      </c>
    </row>
    <row r="277" spans="2:5">
      <c r="B277">
        <f t="shared" si="21"/>
        <v>1190</v>
      </c>
      <c r="C277">
        <f t="shared" si="22"/>
        <v>1.1538340501445707E-6</v>
      </c>
      <c r="D277" s="13">
        <f t="shared" si="19"/>
        <v>19.833333333333332</v>
      </c>
      <c r="E277">
        <f t="shared" si="20"/>
        <v>1153.8340501445707</v>
      </c>
    </row>
    <row r="278" spans="2:5">
      <c r="B278">
        <f t="shared" si="21"/>
        <v>1195</v>
      </c>
      <c r="C278">
        <f t="shared" si="22"/>
        <v>1.216500089583778E-6</v>
      </c>
      <c r="D278" s="13">
        <f t="shared" si="19"/>
        <v>19.916666666666668</v>
      </c>
      <c r="E278">
        <f t="shared" si="20"/>
        <v>1216.5000895837779</v>
      </c>
    </row>
    <row r="279" spans="2:5">
      <c r="B279" s="16">
        <f t="shared" si="21"/>
        <v>1200</v>
      </c>
      <c r="C279">
        <f t="shared" si="22"/>
        <v>1.2804954075200395E-6</v>
      </c>
      <c r="D279" s="13">
        <f t="shared" si="19"/>
        <v>20</v>
      </c>
      <c r="E279">
        <f t="shared" si="20"/>
        <v>1280.4954075200394</v>
      </c>
    </row>
    <row r="280" spans="2:5">
      <c r="B280">
        <f t="shared" si="21"/>
        <v>1205</v>
      </c>
      <c r="C280">
        <f>$G$36*EXP(-$G$32*(B280-1200))+(1/$G$32)*($G$33+$G$34*((B280-1200)-1/$G$32))</f>
        <v>1.3446077191146497E-6</v>
      </c>
      <c r="D280" s="13">
        <f t="shared" si="19"/>
        <v>20.083333333333332</v>
      </c>
      <c r="E280">
        <f t="shared" si="20"/>
        <v>1344.6077191146496</v>
      </c>
    </row>
    <row r="281" spans="2:5">
      <c r="B281">
        <f t="shared" si="21"/>
        <v>1210</v>
      </c>
      <c r="C281">
        <f t="shared" ref="C281:C315" si="23">$G$36*EXP(-$G$32*(B281-1200))+(1/$G$32)*($G$33+$G$34*((B281-1200)-1/$G$32))</f>
        <v>1.4076515907050982E-6</v>
      </c>
      <c r="D281" s="13">
        <f t="shared" si="19"/>
        <v>20.166666666666668</v>
      </c>
      <c r="E281">
        <f t="shared" si="20"/>
        <v>1407.6515907050982</v>
      </c>
    </row>
    <row r="282" spans="2:5">
      <c r="B282">
        <f t="shared" si="21"/>
        <v>1215</v>
      </c>
      <c r="C282">
        <f t="shared" si="23"/>
        <v>1.4696448279829E-6</v>
      </c>
      <c r="D282" s="13">
        <f t="shared" si="19"/>
        <v>20.25</v>
      </c>
      <c r="E282">
        <f t="shared" si="20"/>
        <v>1469.6448279828999</v>
      </c>
    </row>
    <row r="283" spans="2:5">
      <c r="B283">
        <f t="shared" si="21"/>
        <v>1220</v>
      </c>
      <c r="C283">
        <f t="shared" si="23"/>
        <v>1.530604939905405E-6</v>
      </c>
      <c r="D283" s="13">
        <f t="shared" si="19"/>
        <v>20.333333333333332</v>
      </c>
      <c r="E283">
        <f t="shared" si="20"/>
        <v>1530.604939905405</v>
      </c>
    </row>
    <row r="284" spans="2:5">
      <c r="B284">
        <f t="shared" si="21"/>
        <v>1225</v>
      </c>
      <c r="C284">
        <f t="shared" si="23"/>
        <v>1.5905491436409154E-6</v>
      </c>
      <c r="D284" s="13">
        <f t="shared" si="19"/>
        <v>20.416666666666668</v>
      </c>
      <c r="E284">
        <f t="shared" si="20"/>
        <v>1590.5491436409154</v>
      </c>
    </row>
    <row r="285" spans="2:5">
      <c r="B285">
        <f t="shared" si="21"/>
        <v>1230</v>
      </c>
      <c r="C285">
        <f t="shared" si="23"/>
        <v>1.6494943694313853E-6</v>
      </c>
      <c r="D285" s="13">
        <f t="shared" si="19"/>
        <v>20.5</v>
      </c>
      <c r="E285">
        <f t="shared" si="20"/>
        <v>1649.4943694313852</v>
      </c>
    </row>
    <row r="286" spans="2:5">
      <c r="B286">
        <f t="shared" si="21"/>
        <v>1235</v>
      </c>
      <c r="C286">
        <f t="shared" si="23"/>
        <v>1.7074572653740858E-6</v>
      </c>
      <c r="D286" s="13">
        <f t="shared" si="19"/>
        <v>20.583333333333332</v>
      </c>
      <c r="E286">
        <f t="shared" si="20"/>
        <v>1707.4572653740859</v>
      </c>
    </row>
    <row r="287" spans="2:5">
      <c r="B287">
        <f t="shared" si="21"/>
        <v>1240</v>
      </c>
      <c r="C287">
        <f t="shared" si="23"/>
        <v>1.764454202123585E-6</v>
      </c>
      <c r="D287" s="13">
        <f t="shared" si="19"/>
        <v>20.666666666666668</v>
      </c>
      <c r="E287">
        <f t="shared" si="20"/>
        <v>1764.454202123585</v>
      </c>
    </row>
    <row r="288" spans="2:5">
      <c r="B288">
        <f t="shared" si="21"/>
        <v>1245</v>
      </c>
      <c r="C288">
        <f t="shared" si="23"/>
        <v>1.8205012775153645E-6</v>
      </c>
      <c r="D288" s="13">
        <f t="shared" si="19"/>
        <v>20.75</v>
      </c>
      <c r="E288">
        <f t="shared" si="20"/>
        <v>1820.5012775153646</v>
      </c>
    </row>
    <row r="289" spans="2:5">
      <c r="B289">
        <f t="shared" si="21"/>
        <v>1250</v>
      </c>
      <c r="C289">
        <f t="shared" si="23"/>
        <v>1.8756143211123865E-6</v>
      </c>
      <c r="D289" s="13">
        <f t="shared" si="19"/>
        <v>20.833333333333332</v>
      </c>
      <c r="E289">
        <f t="shared" si="20"/>
        <v>1875.6143211123865</v>
      </c>
    </row>
    <row r="290" spans="2:5">
      <c r="B290">
        <f t="shared" si="21"/>
        <v>1255</v>
      </c>
      <c r="C290">
        <f t="shared" si="23"/>
        <v>1.9298088986758878E-6</v>
      </c>
      <c r="D290" s="13">
        <f t="shared" si="19"/>
        <v>20.916666666666668</v>
      </c>
      <c r="E290">
        <f t="shared" si="20"/>
        <v>1929.8088986758878</v>
      </c>
    </row>
    <row r="291" spans="2:5">
      <c r="B291">
        <f t="shared" si="21"/>
        <v>1260</v>
      </c>
      <c r="C291">
        <f t="shared" si="23"/>
        <v>1.9831003165616726E-6</v>
      </c>
      <c r="D291" s="13">
        <f t="shared" si="19"/>
        <v>21</v>
      </c>
      <c r="E291">
        <f t="shared" si="20"/>
        <v>1983.1003165616726</v>
      </c>
    </row>
    <row r="292" spans="2:5">
      <c r="B292">
        <f t="shared" si="21"/>
        <v>1265</v>
      </c>
      <c r="C292">
        <f t="shared" si="23"/>
        <v>2.0355036260431361E-6</v>
      </c>
      <c r="D292" s="13">
        <f t="shared" si="19"/>
        <v>21.083333333333332</v>
      </c>
      <c r="E292">
        <f t="shared" si="20"/>
        <v>2035.5036260431361</v>
      </c>
    </row>
    <row r="293" spans="2:5">
      <c r="B293">
        <f t="shared" si="21"/>
        <v>1270</v>
      </c>
      <c r="C293">
        <f t="shared" si="23"/>
        <v>2.0870336275622463E-6</v>
      </c>
      <c r="D293" s="13">
        <f t="shared" si="19"/>
        <v>21.166666666666668</v>
      </c>
      <c r="E293">
        <f t="shared" si="20"/>
        <v>2087.0336275622462</v>
      </c>
    </row>
    <row r="294" spans="2:5">
      <c r="B294">
        <f t="shared" si="21"/>
        <v>1275</v>
      </c>
      <c r="C294">
        <f t="shared" si="23"/>
        <v>2.1377048749096837E-6</v>
      </c>
      <c r="D294" s="13">
        <f t="shared" si="19"/>
        <v>21.25</v>
      </c>
      <c r="E294">
        <f t="shared" si="20"/>
        <v>2137.7048749096839</v>
      </c>
    </row>
    <row r="295" spans="2:5">
      <c r="B295">
        <f t="shared" si="21"/>
        <v>1280</v>
      </c>
      <c r="C295">
        <f t="shared" si="23"/>
        <v>2.1875316793353141E-6</v>
      </c>
      <c r="D295" s="13">
        <f t="shared" si="19"/>
        <v>21.333333333333332</v>
      </c>
      <c r="E295">
        <f t="shared" si="20"/>
        <v>2187.531679335314</v>
      </c>
    </row>
    <row r="296" spans="2:5">
      <c r="B296">
        <f t="shared" si="21"/>
        <v>1285</v>
      </c>
      <c r="C296">
        <f t="shared" si="23"/>
        <v>2.2365281135901655E-6</v>
      </c>
      <c r="D296" s="13">
        <f t="shared" ref="D296:D359" si="24">B296/60</f>
        <v>21.416666666666668</v>
      </c>
      <c r="E296">
        <f t="shared" ref="E296:E359" si="25">C296*10^9</f>
        <v>2236.5281135901655</v>
      </c>
    </row>
    <row r="297" spans="2:5">
      <c r="B297">
        <f t="shared" si="21"/>
        <v>1290</v>
      </c>
      <c r="C297">
        <f t="shared" si="23"/>
        <v>2.2847080159010413E-6</v>
      </c>
      <c r="D297" s="13">
        <f t="shared" si="24"/>
        <v>21.5</v>
      </c>
      <c r="E297">
        <f t="shared" si="25"/>
        <v>2284.7080159010411</v>
      </c>
    </row>
    <row r="298" spans="2:5">
      <c r="B298">
        <f t="shared" si="21"/>
        <v>1295</v>
      </c>
      <c r="C298">
        <f t="shared" si="23"/>
        <v>2.3320849938788964E-6</v>
      </c>
      <c r="D298" s="13">
        <f t="shared" si="24"/>
        <v>21.583333333333332</v>
      </c>
      <c r="E298">
        <f t="shared" si="25"/>
        <v>2332.0849938788965</v>
      </c>
    </row>
    <row r="299" spans="2:5">
      <c r="B299">
        <f t="shared" ref="B299:B362" si="26">B298+$J$31/372</f>
        <v>1300</v>
      </c>
      <c r="C299">
        <f t="shared" si="23"/>
        <v>2.3786724283620813E-6</v>
      </c>
      <c r="D299" s="13">
        <f t="shared" si="24"/>
        <v>21.666666666666668</v>
      </c>
      <c r="E299">
        <f t="shared" si="25"/>
        <v>2378.6724283620815</v>
      </c>
    </row>
    <row r="300" spans="2:5">
      <c r="B300">
        <f t="shared" si="26"/>
        <v>1305</v>
      </c>
      <c r="C300">
        <f t="shared" si="23"/>
        <v>2.4244834771955362E-6</v>
      </c>
      <c r="D300" s="13">
        <f t="shared" si="24"/>
        <v>21.75</v>
      </c>
      <c r="E300">
        <f t="shared" si="25"/>
        <v>2424.4834771955361</v>
      </c>
    </row>
    <row r="301" spans="2:5">
      <c r="B301">
        <f t="shared" si="26"/>
        <v>1310</v>
      </c>
      <c r="C301">
        <f t="shared" si="23"/>
        <v>2.4695310789470058E-6</v>
      </c>
      <c r="D301" s="13">
        <f t="shared" si="24"/>
        <v>21.833333333333332</v>
      </c>
      <c r="E301">
        <f t="shared" si="25"/>
        <v>2469.5310789470059</v>
      </c>
    </row>
    <row r="302" spans="2:5">
      <c r="B302">
        <f t="shared" si="26"/>
        <v>1315</v>
      </c>
      <c r="C302">
        <f t="shared" si="23"/>
        <v>2.5138279565613221E-6</v>
      </c>
      <c r="D302" s="13">
        <f t="shared" si="24"/>
        <v>21.916666666666668</v>
      </c>
      <c r="E302">
        <f t="shared" si="25"/>
        <v>2513.827956561322</v>
      </c>
    </row>
    <row r="303" spans="2:5">
      <c r="B303">
        <f t="shared" si="26"/>
        <v>1320</v>
      </c>
      <c r="C303">
        <f t="shared" si="23"/>
        <v>2.5573866209537875E-6</v>
      </c>
      <c r="D303" s="13">
        <f t="shared" si="24"/>
        <v>22</v>
      </c>
      <c r="E303">
        <f t="shared" si="25"/>
        <v>2557.3866209537873</v>
      </c>
    </row>
    <row r="304" spans="2:5">
      <c r="B304">
        <f t="shared" si="26"/>
        <v>1325</v>
      </c>
      <c r="C304">
        <f t="shared" si="23"/>
        <v>2.6002193745436756E-6</v>
      </c>
      <c r="D304" s="13">
        <f t="shared" si="24"/>
        <v>22.083333333333332</v>
      </c>
      <c r="E304">
        <f t="shared" si="25"/>
        <v>2600.2193745436757</v>
      </c>
    </row>
    <row r="305" spans="2:5">
      <c r="B305">
        <f t="shared" si="26"/>
        <v>1330</v>
      </c>
      <c r="C305">
        <f t="shared" si="23"/>
        <v>2.6423383147288443E-6</v>
      </c>
      <c r="D305" s="13">
        <f t="shared" si="24"/>
        <v>22.166666666666668</v>
      </c>
      <c r="E305">
        <f t="shared" si="25"/>
        <v>2642.3383147288441</v>
      </c>
    </row>
    <row r="306" spans="2:5">
      <c r="B306">
        <f t="shared" si="26"/>
        <v>1335</v>
      </c>
      <c r="C306">
        <f t="shared" si="23"/>
        <v>2.6837553373024426E-6</v>
      </c>
      <c r="D306" s="13">
        <f t="shared" si="24"/>
        <v>22.25</v>
      </c>
      <c r="E306">
        <f t="shared" si="25"/>
        <v>2683.7553373024425</v>
      </c>
    </row>
    <row r="307" spans="2:5">
      <c r="B307">
        <f t="shared" si="26"/>
        <v>1340</v>
      </c>
      <c r="C307">
        <f t="shared" si="23"/>
        <v>2.7244821398126828E-6</v>
      </c>
      <c r="D307" s="13">
        <f t="shared" si="24"/>
        <v>22.333333333333332</v>
      </c>
      <c r="E307">
        <f t="shared" si="25"/>
        <v>2724.4821398126828</v>
      </c>
    </row>
    <row r="308" spans="2:5">
      <c r="B308">
        <f t="shared" si="26"/>
        <v>1345</v>
      </c>
      <c r="C308">
        <f t="shared" si="23"/>
        <v>2.7645302248666154E-6</v>
      </c>
      <c r="D308" s="13">
        <f t="shared" si="24"/>
        <v>22.416666666666668</v>
      </c>
      <c r="E308">
        <f t="shared" si="25"/>
        <v>2764.5302248666153</v>
      </c>
    </row>
    <row r="309" spans="2:5">
      <c r="B309">
        <f t="shared" si="26"/>
        <v>1350</v>
      </c>
      <c r="C309">
        <f t="shared" si="23"/>
        <v>2.8039109033788493E-6</v>
      </c>
      <c r="D309" s="13">
        <f t="shared" si="24"/>
        <v>22.5</v>
      </c>
      <c r="E309">
        <f t="shared" si="25"/>
        <v>2803.9109033788491</v>
      </c>
    </row>
    <row r="310" spans="2:5">
      <c r="B310">
        <f t="shared" si="26"/>
        <v>1355</v>
      </c>
      <c r="C310">
        <f t="shared" si="23"/>
        <v>2.8426352977661321E-6</v>
      </c>
      <c r="D310" s="13">
        <f t="shared" si="24"/>
        <v>22.583333333333332</v>
      </c>
      <c r="E310">
        <f t="shared" si="25"/>
        <v>2842.6352977661322</v>
      </c>
    </row>
    <row r="311" spans="2:5">
      <c r="B311">
        <f t="shared" si="26"/>
        <v>1360</v>
      </c>
      <c r="C311">
        <f t="shared" si="23"/>
        <v>2.8807143450886903E-6</v>
      </c>
      <c r="D311" s="13">
        <f t="shared" si="24"/>
        <v>22.666666666666668</v>
      </c>
      <c r="E311">
        <f t="shared" si="25"/>
        <v>2880.7143450886902</v>
      </c>
    </row>
    <row r="312" spans="2:5">
      <c r="B312">
        <f t="shared" si="26"/>
        <v>1365</v>
      </c>
      <c r="C312">
        <f t="shared" si="23"/>
        <v>2.9181588001392208E-6</v>
      </c>
      <c r="D312" s="13">
        <f t="shared" si="24"/>
        <v>22.75</v>
      </c>
      <c r="E312">
        <f t="shared" si="25"/>
        <v>2918.1588001392206</v>
      </c>
    </row>
    <row r="313" spans="2:5">
      <c r="B313">
        <f t="shared" si="26"/>
        <v>1370</v>
      </c>
      <c r="C313">
        <f t="shared" si="23"/>
        <v>2.9549792384804031E-6</v>
      </c>
      <c r="D313" s="13">
        <f t="shared" si="24"/>
        <v>22.833333333333332</v>
      </c>
      <c r="E313">
        <f t="shared" si="25"/>
        <v>2954.9792384804032</v>
      </c>
    </row>
    <row r="314" spans="2:5">
      <c r="B314">
        <f t="shared" si="26"/>
        <v>1375</v>
      </c>
      <c r="C314">
        <f t="shared" si="23"/>
        <v>2.9911860594317892E-6</v>
      </c>
      <c r="D314" s="13">
        <f t="shared" si="24"/>
        <v>22.916666666666668</v>
      </c>
      <c r="E314">
        <f t="shared" si="25"/>
        <v>2991.1860594317891</v>
      </c>
    </row>
    <row r="315" spans="2:5">
      <c r="B315" s="16">
        <f t="shared" si="26"/>
        <v>1380</v>
      </c>
      <c r="C315">
        <f t="shared" si="23"/>
        <v>3.026789489006921E-6</v>
      </c>
      <c r="D315" s="13">
        <f t="shared" si="24"/>
        <v>23</v>
      </c>
      <c r="E315">
        <f t="shared" si="25"/>
        <v>3026.789489006921</v>
      </c>
    </row>
    <row r="316" spans="2:5">
      <c r="B316">
        <f t="shared" si="26"/>
        <v>1385</v>
      </c>
      <c r="C316">
        <f>$H$36*EXP(-$H$32*(B316-1380))+(1/$H$32)*($H$33+$H$34*((B316-1380)-1/$H$32))</f>
        <v>3.0606094505616787E-6</v>
      </c>
      <c r="D316" s="13">
        <f t="shared" si="24"/>
        <v>23.083333333333332</v>
      </c>
      <c r="E316">
        <f t="shared" si="25"/>
        <v>3060.6094505616788</v>
      </c>
    </row>
    <row r="317" spans="2:5">
      <c r="B317">
        <f t="shared" si="26"/>
        <v>1390</v>
      </c>
      <c r="C317">
        <f t="shared" ref="C317:C351" si="27">$H$36*EXP(-$H$32*(B317-1380))+(1/$H$32)*($H$33+$H$34*((B317-1380)-1/$H$32))</f>
        <v>3.0914921818744E-6</v>
      </c>
      <c r="D317" s="13">
        <f t="shared" si="24"/>
        <v>23.166666666666668</v>
      </c>
      <c r="E317">
        <f t="shared" si="25"/>
        <v>3091.4921818744001</v>
      </c>
    </row>
    <row r="318" spans="2:5">
      <c r="B318">
        <f t="shared" si="26"/>
        <v>1395</v>
      </c>
      <c r="C318">
        <f t="shared" si="27"/>
        <v>3.1194866322687629E-6</v>
      </c>
      <c r="D318" s="13">
        <f t="shared" si="24"/>
        <v>23.25</v>
      </c>
      <c r="E318">
        <f t="shared" si="25"/>
        <v>3119.4866322687631</v>
      </c>
    </row>
    <row r="319" spans="2:5">
      <c r="B319">
        <f t="shared" si="26"/>
        <v>1400</v>
      </c>
      <c r="C319">
        <f t="shared" si="27"/>
        <v>3.1446409353216035E-6</v>
      </c>
      <c r="D319" s="13">
        <f t="shared" si="24"/>
        <v>23.333333333333332</v>
      </c>
      <c r="E319">
        <f t="shared" si="25"/>
        <v>3144.6409353216036</v>
      </c>
    </row>
    <row r="320" spans="2:5">
      <c r="B320">
        <f t="shared" si="26"/>
        <v>1405</v>
      </c>
      <c r="C320">
        <f t="shared" si="27"/>
        <v>3.1670024224574495E-6</v>
      </c>
      <c r="D320" s="13">
        <f t="shared" si="24"/>
        <v>23.416666666666668</v>
      </c>
      <c r="E320">
        <f t="shared" si="25"/>
        <v>3167.0024224574495</v>
      </c>
    </row>
    <row r="321" spans="2:5">
      <c r="B321">
        <f t="shared" si="26"/>
        <v>1410</v>
      </c>
      <c r="C321">
        <f t="shared" si="27"/>
        <v>3.1866176363164855E-6</v>
      </c>
      <c r="D321" s="13">
        <f t="shared" si="24"/>
        <v>23.5</v>
      </c>
      <c r="E321">
        <f t="shared" si="25"/>
        <v>3186.6176363164855</v>
      </c>
    </row>
    <row r="322" spans="2:5">
      <c r="B322">
        <f t="shared" si="26"/>
        <v>1415</v>
      </c>
      <c r="C322">
        <f t="shared" si="27"/>
        <v>3.2035323438997455E-6</v>
      </c>
      <c r="D322" s="13">
        <f t="shared" si="24"/>
        <v>23.583333333333332</v>
      </c>
      <c r="E322">
        <f t="shared" si="25"/>
        <v>3203.5323438997457</v>
      </c>
    </row>
    <row r="323" spans="2:5">
      <c r="B323">
        <f t="shared" si="26"/>
        <v>1420</v>
      </c>
      <c r="C323">
        <f t="shared" si="27"/>
        <v>3.2177915494952505E-6</v>
      </c>
      <c r="D323" s="13">
        <f t="shared" si="24"/>
        <v>23.666666666666668</v>
      </c>
      <c r="E323">
        <f t="shared" si="25"/>
        <v>3217.7915494952504</v>
      </c>
    </row>
    <row r="324" spans="2:5">
      <c r="B324">
        <f t="shared" si="26"/>
        <v>1425</v>
      </c>
      <c r="C324">
        <f t="shared" si="27"/>
        <v>3.2294395073887155E-6</v>
      </c>
      <c r="D324" s="13">
        <f t="shared" si="24"/>
        <v>23.75</v>
      </c>
      <c r="E324">
        <f t="shared" si="25"/>
        <v>3229.4395073887154</v>
      </c>
    </row>
    <row r="325" spans="2:5">
      <c r="B325">
        <f t="shared" si="26"/>
        <v>1430</v>
      </c>
      <c r="C325">
        <f t="shared" si="27"/>
        <v>3.2385197343624236E-6</v>
      </c>
      <c r="D325" s="13">
        <f t="shared" si="24"/>
        <v>23.833333333333332</v>
      </c>
      <c r="E325">
        <f t="shared" si="25"/>
        <v>3238.5197343624236</v>
      </c>
    </row>
    <row r="326" spans="2:5">
      <c r="B326">
        <f t="shared" si="26"/>
        <v>1435</v>
      </c>
      <c r="C326">
        <f t="shared" si="27"/>
        <v>3.2450750219858316E-6</v>
      </c>
      <c r="D326" s="13">
        <f t="shared" si="24"/>
        <v>23.916666666666668</v>
      </c>
      <c r="E326">
        <f t="shared" si="25"/>
        <v>3245.0750219858314</v>
      </c>
    </row>
    <row r="327" spans="2:5">
      <c r="B327">
        <f t="shared" si="26"/>
        <v>1440</v>
      </c>
      <c r="C327">
        <f t="shared" si="27"/>
        <v>3.249147448701329E-6</v>
      </c>
      <c r="D327" s="13">
        <f t="shared" si="24"/>
        <v>24</v>
      </c>
      <c r="E327">
        <f t="shared" si="25"/>
        <v>3249.1474487013288</v>
      </c>
    </row>
    <row r="328" spans="2:5">
      <c r="B328">
        <f t="shared" si="26"/>
        <v>1445</v>
      </c>
      <c r="C328">
        <f t="shared" si="27"/>
        <v>3.2507783917085934E-6</v>
      </c>
      <c r="D328" s="13">
        <f t="shared" si="24"/>
        <v>24.083333333333332</v>
      </c>
      <c r="E328">
        <f t="shared" si="25"/>
        <v>3250.7783917085935</v>
      </c>
    </row>
    <row r="329" spans="2:5">
      <c r="B329">
        <f t="shared" si="26"/>
        <v>1450</v>
      </c>
      <c r="C329">
        <f t="shared" si="27"/>
        <v>3.2500085386508987E-6</v>
      </c>
      <c r="D329" s="13">
        <f t="shared" si="24"/>
        <v>24.166666666666668</v>
      </c>
      <c r="E329">
        <f t="shared" si="25"/>
        <v>3250.0085386508986</v>
      </c>
    </row>
    <row r="330" spans="2:5">
      <c r="B330">
        <f t="shared" si="26"/>
        <v>1455</v>
      </c>
      <c r="C330">
        <f t="shared" si="27"/>
        <v>3.2468778991066539E-6</v>
      </c>
      <c r="D330" s="13">
        <f t="shared" si="24"/>
        <v>24.25</v>
      </c>
      <c r="E330">
        <f t="shared" si="25"/>
        <v>3246.8778991066538</v>
      </c>
    </row>
    <row r="331" spans="2:5">
      <c r="B331">
        <f t="shared" si="26"/>
        <v>1460</v>
      </c>
      <c r="C331">
        <f t="shared" si="27"/>
        <v>3.2414258158894407E-6</v>
      </c>
      <c r="D331" s="13">
        <f t="shared" si="24"/>
        <v>24.333333333333332</v>
      </c>
      <c r="E331">
        <f t="shared" si="25"/>
        <v>3241.4258158894409</v>
      </c>
    </row>
    <row r="332" spans="2:5">
      <c r="B332">
        <f t="shared" si="26"/>
        <v>1465</v>
      </c>
      <c r="C332">
        <f t="shared" si="27"/>
        <v>3.2336909761597406E-6</v>
      </c>
      <c r="D332" s="13">
        <f t="shared" si="24"/>
        <v>24.416666666666668</v>
      </c>
      <c r="E332">
        <f t="shared" si="25"/>
        <v>3233.6909761597408</v>
      </c>
    </row>
    <row r="333" spans="2:5">
      <c r="B333">
        <f t="shared" si="26"/>
        <v>1470</v>
      </c>
      <c r="C333">
        <f t="shared" si="27"/>
        <v>3.2237114223514825E-6</v>
      </c>
      <c r="D333" s="13">
        <f t="shared" si="24"/>
        <v>24.5</v>
      </c>
      <c r="E333">
        <f t="shared" si="25"/>
        <v>3223.7114223514827</v>
      </c>
    </row>
    <row r="334" spans="2:5">
      <c r="B334">
        <f t="shared" si="26"/>
        <v>1475</v>
      </c>
      <c r="C334">
        <f t="shared" si="27"/>
        <v>3.2115245629164842E-6</v>
      </c>
      <c r="D334" s="13">
        <f t="shared" si="24"/>
        <v>24.583333333333332</v>
      </c>
      <c r="E334">
        <f t="shared" si="25"/>
        <v>3211.5245629164842</v>
      </c>
    </row>
    <row r="335" spans="2:5">
      <c r="B335">
        <f t="shared" si="26"/>
        <v>1480</v>
      </c>
      <c r="C335">
        <f t="shared" si="27"/>
        <v>3.1971671828898609E-6</v>
      </c>
      <c r="D335" s="13">
        <f t="shared" si="24"/>
        <v>24.666666666666668</v>
      </c>
      <c r="E335">
        <f t="shared" si="25"/>
        <v>3197.1671828898607</v>
      </c>
    </row>
    <row r="336" spans="2:5">
      <c r="B336">
        <f t="shared" si="26"/>
        <v>1485</v>
      </c>
      <c r="C336">
        <f t="shared" si="27"/>
        <v>3.1806754542793294E-6</v>
      </c>
      <c r="D336" s="13">
        <f t="shared" si="24"/>
        <v>24.75</v>
      </c>
      <c r="E336">
        <f t="shared" si="25"/>
        <v>3180.6754542793296</v>
      </c>
    </row>
    <row r="337" spans="2:5">
      <c r="B337">
        <f t="shared" si="26"/>
        <v>1490</v>
      </c>
      <c r="C337">
        <f t="shared" si="27"/>
        <v>3.1620849462814013E-6</v>
      </c>
      <c r="D337" s="13">
        <f t="shared" si="24"/>
        <v>24.833333333333332</v>
      </c>
      <c r="E337">
        <f t="shared" si="25"/>
        <v>3162.0849462814012</v>
      </c>
    </row>
    <row r="338" spans="2:5">
      <c r="B338">
        <f t="shared" si="26"/>
        <v>1495</v>
      </c>
      <c r="C338">
        <f t="shared" si="27"/>
        <v>3.1414306353273049E-6</v>
      </c>
      <c r="D338" s="13">
        <f t="shared" si="24"/>
        <v>24.916666666666668</v>
      </c>
      <c r="E338">
        <f t="shared" si="25"/>
        <v>3141.430635327305</v>
      </c>
    </row>
    <row r="339" spans="2:5">
      <c r="B339">
        <f t="shared" si="26"/>
        <v>1500</v>
      </c>
      <c r="C339">
        <f t="shared" si="27"/>
        <v>3.118746914961501E-6</v>
      </c>
      <c r="D339" s="13">
        <f t="shared" si="24"/>
        <v>25</v>
      </c>
      <c r="E339">
        <f t="shared" si="25"/>
        <v>3118.7469149615008</v>
      </c>
    </row>
    <row r="340" spans="2:5">
      <c r="B340">
        <f t="shared" si="26"/>
        <v>1505</v>
      </c>
      <c r="C340">
        <f t="shared" si="27"/>
        <v>3.094067605555551E-6</v>
      </c>
      <c r="D340" s="13">
        <f t="shared" si="24"/>
        <v>25.083333333333332</v>
      </c>
      <c r="E340">
        <f t="shared" si="25"/>
        <v>3094.0676055555509</v>
      </c>
    </row>
    <row r="341" spans="2:5">
      <c r="B341">
        <f t="shared" si="26"/>
        <v>1510</v>
      </c>
      <c r="C341">
        <f t="shared" si="27"/>
        <v>3.0674259638601449E-6</v>
      </c>
      <c r="D341" s="13">
        <f t="shared" si="24"/>
        <v>25.166666666666668</v>
      </c>
      <c r="E341">
        <f t="shared" si="25"/>
        <v>3067.4259638601447</v>
      </c>
    </row>
    <row r="342" spans="2:5">
      <c r="B342">
        <f t="shared" si="26"/>
        <v>1515</v>
      </c>
      <c r="C342">
        <f t="shared" si="27"/>
        <v>3.0388546923978863E-6</v>
      </c>
      <c r="D342" s="13">
        <f t="shared" si="24"/>
        <v>25.25</v>
      </c>
      <c r="E342">
        <f t="shared" si="25"/>
        <v>3038.8546923978865</v>
      </c>
    </row>
    <row r="343" spans="2:5">
      <c r="B343">
        <f t="shared" si="26"/>
        <v>1520</v>
      </c>
      <c r="C343">
        <f t="shared" si="27"/>
        <v>3.0083859486996028E-6</v>
      </c>
      <c r="D343" s="13">
        <f t="shared" si="24"/>
        <v>25.333333333333332</v>
      </c>
      <c r="E343">
        <f t="shared" si="25"/>
        <v>3008.385948699603</v>
      </c>
    </row>
    <row r="344" spans="2:5">
      <c r="B344">
        <f t="shared" si="26"/>
        <v>1525</v>
      </c>
      <c r="C344">
        <f t="shared" si="27"/>
        <v>2.9760513543866812E-6</v>
      </c>
      <c r="D344" s="13">
        <f t="shared" si="24"/>
        <v>25.416666666666668</v>
      </c>
      <c r="E344">
        <f t="shared" si="25"/>
        <v>2976.0513543866814</v>
      </c>
    </row>
    <row r="345" spans="2:5">
      <c r="B345">
        <f t="shared" si="26"/>
        <v>1530</v>
      </c>
      <c r="C345">
        <f t="shared" si="27"/>
        <v>2.9418820041020854E-6</v>
      </c>
      <c r="D345" s="13">
        <f t="shared" si="24"/>
        <v>25.5</v>
      </c>
      <c r="E345">
        <f t="shared" si="25"/>
        <v>2941.8820041020854</v>
      </c>
    </row>
    <row r="346" spans="2:5">
      <c r="B346">
        <f t="shared" si="26"/>
        <v>1535</v>
      </c>
      <c r="C346">
        <f t="shared" si="27"/>
        <v>2.905908474292508E-6</v>
      </c>
      <c r="D346" s="13">
        <f t="shared" si="24"/>
        <v>25.583333333333332</v>
      </c>
      <c r="E346">
        <f t="shared" si="25"/>
        <v>2905.9084742925079</v>
      </c>
    </row>
    <row r="347" spans="2:5">
      <c r="B347">
        <f t="shared" si="26"/>
        <v>1540</v>
      </c>
      <c r="C347">
        <f t="shared" si="27"/>
        <v>2.8681608318441893E-6</v>
      </c>
      <c r="D347" s="13">
        <f t="shared" si="24"/>
        <v>25.666666666666668</v>
      </c>
      <c r="E347">
        <f t="shared" si="25"/>
        <v>2868.1608318441895</v>
      </c>
    </row>
    <row r="348" spans="2:5">
      <c r="B348">
        <f t="shared" si="26"/>
        <v>1545</v>
      </c>
      <c r="C348">
        <f t="shared" si="27"/>
        <v>2.8286686425747992E-6</v>
      </c>
      <c r="D348" s="13">
        <f t="shared" si="24"/>
        <v>25.75</v>
      </c>
      <c r="E348">
        <f t="shared" si="25"/>
        <v>2828.6686425747994</v>
      </c>
    </row>
    <row r="349" spans="2:5">
      <c r="B349">
        <f t="shared" si="26"/>
        <v>1550</v>
      </c>
      <c r="C349">
        <f t="shared" si="27"/>
        <v>2.7874609795838217E-6</v>
      </c>
      <c r="D349" s="13">
        <f t="shared" si="24"/>
        <v>25.833333333333332</v>
      </c>
      <c r="E349">
        <f t="shared" si="25"/>
        <v>2787.4609795838219</v>
      </c>
    </row>
    <row r="350" spans="2:5">
      <c r="B350">
        <f t="shared" si="26"/>
        <v>1555</v>
      </c>
      <c r="C350">
        <f t="shared" si="27"/>
        <v>2.7445664314637461E-6</v>
      </c>
      <c r="D350" s="13">
        <f t="shared" si="24"/>
        <v>25.916666666666668</v>
      </c>
      <c r="E350">
        <f t="shared" si="25"/>
        <v>2744.5664314637461</v>
      </c>
    </row>
    <row r="351" spans="2:5">
      <c r="B351" s="16">
        <f t="shared" si="26"/>
        <v>1560</v>
      </c>
      <c r="C351">
        <f t="shared" si="27"/>
        <v>2.7000131103744664E-6</v>
      </c>
      <c r="D351" s="13">
        <f t="shared" si="24"/>
        <v>26</v>
      </c>
      <c r="E351">
        <f t="shared" si="25"/>
        <v>2700.0131103744666</v>
      </c>
    </row>
    <row r="352" spans="2:5">
      <c r="B352">
        <f t="shared" si="26"/>
        <v>1565</v>
      </c>
      <c r="C352">
        <f>$I$36*EXP(-$I$32*(B352-1560))+(1/$I$32)*($I$33+$I$34*((B352-1560)-1/$I$32))</f>
        <v>2.6550187922228827E-6</v>
      </c>
      <c r="D352" s="13">
        <f t="shared" si="24"/>
        <v>26.083333333333332</v>
      </c>
      <c r="E352">
        <f t="shared" si="25"/>
        <v>2655.0187922228829</v>
      </c>
    </row>
    <row r="353" spans="2:5">
      <c r="B353">
        <f t="shared" si="26"/>
        <v>1570</v>
      </c>
      <c r="C353">
        <f t="shared" ref="C353:C416" si="28">$I$36*EXP(-$I$32*(B353-1560))+(1/$I$32)*($I$33+$I$34*((B353-1560)-1/$I$32))</f>
        <v>2.6107743102303365E-6</v>
      </c>
      <c r="D353" s="13">
        <f t="shared" si="24"/>
        <v>26.166666666666668</v>
      </c>
      <c r="E353">
        <f t="shared" si="25"/>
        <v>2610.7743102303366</v>
      </c>
    </row>
    <row r="354" spans="2:5">
      <c r="B354">
        <f t="shared" si="26"/>
        <v>1575</v>
      </c>
      <c r="C354">
        <f t="shared" si="28"/>
        <v>2.5672671682797952E-6</v>
      </c>
      <c r="D354" s="13">
        <f t="shared" si="24"/>
        <v>26.25</v>
      </c>
      <c r="E354">
        <f t="shared" si="25"/>
        <v>2567.267168279795</v>
      </c>
    </row>
    <row r="355" spans="2:5">
      <c r="B355">
        <f t="shared" si="26"/>
        <v>1580</v>
      </c>
      <c r="C355">
        <f t="shared" si="28"/>
        <v>2.5244850785036411E-6</v>
      </c>
      <c r="D355" s="13">
        <f t="shared" si="24"/>
        <v>26.333333333333332</v>
      </c>
      <c r="E355">
        <f t="shared" si="25"/>
        <v>2524.485078503641</v>
      </c>
    </row>
    <row r="356" spans="2:5">
      <c r="B356">
        <f t="shared" si="26"/>
        <v>1585</v>
      </c>
      <c r="C356">
        <f t="shared" si="28"/>
        <v>2.4824159578131676E-6</v>
      </c>
      <c r="D356" s="13">
        <f t="shared" si="24"/>
        <v>26.416666666666668</v>
      </c>
      <c r="E356">
        <f t="shared" si="25"/>
        <v>2482.4159578131676</v>
      </c>
    </row>
    <row r="357" spans="2:5">
      <c r="B357">
        <f t="shared" si="26"/>
        <v>1590</v>
      </c>
      <c r="C357">
        <f t="shared" si="28"/>
        <v>2.44104792448591E-6</v>
      </c>
      <c r="D357" s="13">
        <f t="shared" si="24"/>
        <v>26.5</v>
      </c>
      <c r="E357">
        <f t="shared" si="25"/>
        <v>2441.0479244859098</v>
      </c>
    </row>
    <row r="358" spans="2:5">
      <c r="B358">
        <f t="shared" si="26"/>
        <v>1595</v>
      </c>
      <c r="C358">
        <f t="shared" si="28"/>
        <v>2.4003692948098543E-6</v>
      </c>
      <c r="D358" s="13">
        <f t="shared" si="24"/>
        <v>26.583333333333332</v>
      </c>
      <c r="E358">
        <f t="shared" si="25"/>
        <v>2400.3692948098542</v>
      </c>
    </row>
    <row r="359" spans="2:5">
      <c r="B359">
        <f t="shared" si="26"/>
        <v>1600</v>
      </c>
      <c r="C359">
        <f t="shared" si="28"/>
        <v>2.3603685797835651E-6</v>
      </c>
      <c r="D359" s="13">
        <f t="shared" si="24"/>
        <v>26.666666666666668</v>
      </c>
      <c r="E359">
        <f t="shared" si="25"/>
        <v>2360.3685797835651</v>
      </c>
    </row>
    <row r="360" spans="2:5">
      <c r="B360">
        <f t="shared" si="26"/>
        <v>1605</v>
      </c>
      <c r="C360">
        <f t="shared" si="28"/>
        <v>2.3210344818713076E-6</v>
      </c>
      <c r="D360" s="13">
        <f t="shared" ref="D360:D423" si="29">B360/60</f>
        <v>26.75</v>
      </c>
      <c r="E360">
        <f t="shared" ref="E360:E423" si="30">C360*10^9</f>
        <v>2321.0344818713074</v>
      </c>
    </row>
    <row r="361" spans="2:5">
      <c r="B361">
        <f t="shared" si="26"/>
        <v>1610</v>
      </c>
      <c r="C361">
        <f t="shared" si="28"/>
        <v>2.2823558918122497E-6</v>
      </c>
      <c r="D361" s="13">
        <f t="shared" si="29"/>
        <v>26.833333333333332</v>
      </c>
      <c r="E361">
        <f t="shared" si="30"/>
        <v>2282.3558918122499</v>
      </c>
    </row>
    <row r="362" spans="2:5">
      <c r="B362">
        <f t="shared" si="26"/>
        <v>1615</v>
      </c>
      <c r="C362">
        <f t="shared" si="28"/>
        <v>2.2443218854828341E-6</v>
      </c>
      <c r="D362" s="13">
        <f t="shared" si="29"/>
        <v>26.916666666666668</v>
      </c>
      <c r="E362">
        <f t="shared" si="30"/>
        <v>2244.3218854828342</v>
      </c>
    </row>
    <row r="363" spans="2:5">
      <c r="B363">
        <f t="shared" ref="B363:B426" si="31">B362+$J$31/372</f>
        <v>1620</v>
      </c>
      <c r="C363">
        <f t="shared" si="28"/>
        <v>2.2069217208114423E-6</v>
      </c>
      <c r="D363" s="13">
        <f t="shared" si="29"/>
        <v>27</v>
      </c>
      <c r="E363">
        <f t="shared" si="30"/>
        <v>2206.9217208114424</v>
      </c>
    </row>
    <row r="364" spans="2:5">
      <c r="B364">
        <f t="shared" si="31"/>
        <v>1625</v>
      </c>
      <c r="C364">
        <f t="shared" si="28"/>
        <v>2.170144834744475E-6</v>
      </c>
      <c r="D364" s="13">
        <f t="shared" si="29"/>
        <v>27.083333333333332</v>
      </c>
      <c r="E364">
        <f t="shared" si="30"/>
        <v>2170.1448347444752</v>
      </c>
    </row>
    <row r="365" spans="2:5">
      <c r="B365">
        <f t="shared" si="31"/>
        <v>1630</v>
      </c>
      <c r="C365">
        <f t="shared" si="28"/>
        <v>2.1339808402629942E-6</v>
      </c>
      <c r="D365" s="13">
        <f t="shared" si="29"/>
        <v>27.166666666666668</v>
      </c>
      <c r="E365">
        <f t="shared" si="30"/>
        <v>2133.9808402629942</v>
      </c>
    </row>
    <row r="366" spans="2:5">
      <c r="B366">
        <f t="shared" si="31"/>
        <v>1635</v>
      </c>
      <c r="C366">
        <f t="shared" si="28"/>
        <v>2.0984195234490819E-6</v>
      </c>
      <c r="D366" s="13">
        <f t="shared" si="29"/>
        <v>27.25</v>
      </c>
      <c r="E366">
        <f t="shared" si="30"/>
        <v>2098.4195234490821</v>
      </c>
    </row>
    <row r="367" spans="2:5">
      <c r="B367">
        <f t="shared" si="31"/>
        <v>1640</v>
      </c>
      <c r="C367">
        <f t="shared" si="28"/>
        <v>2.0634508406010895E-6</v>
      </c>
      <c r="D367" s="13">
        <f t="shared" si="29"/>
        <v>27.333333333333332</v>
      </c>
      <c r="E367">
        <f t="shared" si="30"/>
        <v>2063.4508406010896</v>
      </c>
    </row>
    <row r="368" spans="2:5">
      <c r="B368">
        <f t="shared" si="31"/>
        <v>1645</v>
      </c>
      <c r="C368">
        <f t="shared" si="28"/>
        <v>2.0290649153969629E-6</v>
      </c>
      <c r="D368" s="13">
        <f t="shared" si="29"/>
        <v>27.416666666666668</v>
      </c>
      <c r="E368">
        <f t="shared" si="30"/>
        <v>2029.064915396963</v>
      </c>
    </row>
    <row r="369" spans="2:5">
      <c r="B369">
        <f t="shared" si="31"/>
        <v>1650</v>
      </c>
      <c r="C369">
        <f t="shared" si="28"/>
        <v>1.9952520361048358E-6</v>
      </c>
      <c r="D369" s="13">
        <f t="shared" si="29"/>
        <v>27.5</v>
      </c>
      <c r="E369">
        <f t="shared" si="30"/>
        <v>1995.252036104836</v>
      </c>
    </row>
    <row r="370" spans="2:5">
      <c r="B370">
        <f t="shared" si="31"/>
        <v>1655</v>
      </c>
      <c r="C370">
        <f t="shared" si="28"/>
        <v>1.9620026528401181E-6</v>
      </c>
      <c r="D370" s="13">
        <f t="shared" si="29"/>
        <v>27.583333333333332</v>
      </c>
      <c r="E370">
        <f t="shared" si="30"/>
        <v>1962.0026528401181</v>
      </c>
    </row>
    <row r="371" spans="2:5">
      <c r="B371">
        <f t="shared" si="31"/>
        <v>1660</v>
      </c>
      <c r="C371">
        <f t="shared" si="28"/>
        <v>1.929307374868286E-6</v>
      </c>
      <c r="D371" s="13">
        <f t="shared" si="29"/>
        <v>27.666666666666668</v>
      </c>
      <c r="E371">
        <f t="shared" si="30"/>
        <v>1929.3073748682859</v>
      </c>
    </row>
    <row r="372" spans="2:5">
      <c r="B372">
        <f t="shared" si="31"/>
        <v>1665</v>
      </c>
      <c r="C372">
        <f t="shared" si="28"/>
        <v>1.8971569679526271E-6</v>
      </c>
      <c r="D372" s="13">
        <f t="shared" si="29"/>
        <v>27.75</v>
      </c>
      <c r="E372">
        <f t="shared" si="30"/>
        <v>1897.1569679526272</v>
      </c>
    </row>
    <row r="373" spans="2:5">
      <c r="B373">
        <f t="shared" si="31"/>
        <v>1670</v>
      </c>
      <c r="C373">
        <f t="shared" si="28"/>
        <v>1.8655423517461843E-6</v>
      </c>
      <c r="D373" s="13">
        <f t="shared" si="29"/>
        <v>27.833333333333332</v>
      </c>
      <c r="E373">
        <f t="shared" si="30"/>
        <v>1865.5423517461843</v>
      </c>
    </row>
    <row r="374" spans="2:5">
      <c r="B374">
        <f t="shared" si="31"/>
        <v>1675</v>
      </c>
      <c r="C374">
        <f t="shared" si="28"/>
        <v>1.8344545972271619E-6</v>
      </c>
      <c r="D374" s="13">
        <f t="shared" si="29"/>
        <v>27.916666666666668</v>
      </c>
      <c r="E374">
        <f t="shared" si="30"/>
        <v>1834.4545972271619</v>
      </c>
    </row>
    <row r="375" spans="2:5">
      <c r="B375">
        <f t="shared" si="31"/>
        <v>1680</v>
      </c>
      <c r="C375">
        <f t="shared" si="28"/>
        <v>1.803884924177073E-6</v>
      </c>
      <c r="D375" s="13">
        <f t="shared" si="29"/>
        <v>28</v>
      </c>
      <c r="E375">
        <f t="shared" si="30"/>
        <v>1803.8849241770731</v>
      </c>
    </row>
    <row r="376" spans="2:5">
      <c r="B376">
        <f t="shared" si="31"/>
        <v>1685</v>
      </c>
      <c r="C376">
        <f t="shared" si="28"/>
        <v>1.7738246987009129E-6</v>
      </c>
      <c r="D376" s="13">
        <f t="shared" si="29"/>
        <v>28.083333333333332</v>
      </c>
      <c r="E376">
        <f t="shared" si="30"/>
        <v>1773.8246987009129</v>
      </c>
    </row>
    <row r="377" spans="2:5">
      <c r="B377">
        <f t="shared" si="31"/>
        <v>1690</v>
      </c>
      <c r="C377">
        <f t="shared" si="28"/>
        <v>1.7442654307886585E-6</v>
      </c>
      <c r="D377" s="13">
        <f t="shared" si="29"/>
        <v>28.166666666666668</v>
      </c>
      <c r="E377">
        <f t="shared" si="30"/>
        <v>1744.2654307886585</v>
      </c>
    </row>
    <row r="378" spans="2:5">
      <c r="B378">
        <f t="shared" si="31"/>
        <v>1695</v>
      </c>
      <c r="C378">
        <f t="shared" si="28"/>
        <v>1.7151987719174085E-6</v>
      </c>
      <c r="D378" s="13">
        <f t="shared" si="29"/>
        <v>28.25</v>
      </c>
      <c r="E378">
        <f t="shared" si="30"/>
        <v>1715.1987719174085</v>
      </c>
    </row>
    <row r="379" spans="2:5">
      <c r="B379">
        <f t="shared" si="31"/>
        <v>1700</v>
      </c>
      <c r="C379">
        <f t="shared" si="28"/>
        <v>1.6866165126934791E-6</v>
      </c>
      <c r="D379" s="13">
        <f t="shared" si="29"/>
        <v>28.333333333333332</v>
      </c>
      <c r="E379">
        <f t="shared" si="30"/>
        <v>1686.6165126934791</v>
      </c>
    </row>
    <row r="380" spans="2:5">
      <c r="B380">
        <f t="shared" si="31"/>
        <v>1705</v>
      </c>
      <c r="C380">
        <f t="shared" si="28"/>
        <v>1.6585105805337997E-6</v>
      </c>
      <c r="D380" s="13">
        <f t="shared" si="29"/>
        <v>28.416666666666668</v>
      </c>
      <c r="E380">
        <f t="shared" si="30"/>
        <v>1658.5105805337996</v>
      </c>
    </row>
    <row r="381" spans="2:5">
      <c r="B381">
        <f t="shared" si="31"/>
        <v>1710</v>
      </c>
      <c r="C381">
        <f t="shared" si="28"/>
        <v>1.630873037385946E-6</v>
      </c>
      <c r="D381" s="13">
        <f t="shared" si="29"/>
        <v>28.5</v>
      </c>
      <c r="E381">
        <f t="shared" si="30"/>
        <v>1630.873037385946</v>
      </c>
    </row>
    <row r="382" spans="2:5">
      <c r="B382">
        <f t="shared" si="31"/>
        <v>1715</v>
      </c>
      <c r="C382">
        <f t="shared" si="28"/>
        <v>1.6036960774861675E-6</v>
      </c>
      <c r="D382" s="13">
        <f t="shared" si="29"/>
        <v>28.583333333333332</v>
      </c>
      <c r="E382">
        <f t="shared" si="30"/>
        <v>1603.6960774861675</v>
      </c>
    </row>
    <row r="383" spans="2:5">
      <c r="B383">
        <f t="shared" si="31"/>
        <v>1720</v>
      </c>
      <c r="C383">
        <f t="shared" si="28"/>
        <v>1.5769720251547827E-6</v>
      </c>
      <c r="D383" s="13">
        <f t="shared" si="29"/>
        <v>28.666666666666668</v>
      </c>
      <c r="E383">
        <f t="shared" si="30"/>
        <v>1576.9720251547828</v>
      </c>
    </row>
    <row r="384" spans="2:5">
      <c r="B384">
        <f t="shared" si="31"/>
        <v>1725</v>
      </c>
      <c r="C384">
        <f t="shared" si="28"/>
        <v>1.5506933326283087E-6</v>
      </c>
      <c r="D384" s="13">
        <f t="shared" si="29"/>
        <v>28.75</v>
      </c>
      <c r="E384">
        <f t="shared" si="30"/>
        <v>1550.6933326283088</v>
      </c>
    </row>
    <row r="385" spans="2:5">
      <c r="B385">
        <f t="shared" si="31"/>
        <v>1730</v>
      </c>
      <c r="C385">
        <f t="shared" si="28"/>
        <v>1.5248525779277215E-6</v>
      </c>
      <c r="D385" s="13">
        <f t="shared" si="29"/>
        <v>28.833333333333332</v>
      </c>
      <c r="E385">
        <f t="shared" si="30"/>
        <v>1524.8525779277215</v>
      </c>
    </row>
    <row r="386" spans="2:5">
      <c r="B386">
        <f t="shared" si="31"/>
        <v>1735</v>
      </c>
      <c r="C386">
        <f t="shared" si="28"/>
        <v>1.4994424627622427E-6</v>
      </c>
      <c r="D386" s="13">
        <f t="shared" si="29"/>
        <v>28.916666666666668</v>
      </c>
      <c r="E386">
        <f t="shared" si="30"/>
        <v>1499.4424627622427</v>
      </c>
    </row>
    <row r="387" spans="2:5">
      <c r="B387">
        <f t="shared" si="31"/>
        <v>1740</v>
      </c>
      <c r="C387">
        <f t="shared" si="28"/>
        <v>1.4744558104680575E-6</v>
      </c>
      <c r="D387" s="13">
        <f t="shared" si="29"/>
        <v>29</v>
      </c>
      <c r="E387">
        <f t="shared" si="30"/>
        <v>1474.4558104680575</v>
      </c>
    </row>
    <row r="388" spans="2:5">
      <c r="B388">
        <f t="shared" si="31"/>
        <v>1745</v>
      </c>
      <c r="C388">
        <f t="shared" si="28"/>
        <v>1.4498855639813867E-6</v>
      </c>
      <c r="D388" s="13">
        <f t="shared" si="29"/>
        <v>29.083333333333332</v>
      </c>
      <c r="E388">
        <f t="shared" si="30"/>
        <v>1449.8855639813867</v>
      </c>
    </row>
    <row r="389" spans="2:5">
      <c r="B389">
        <f t="shared" si="31"/>
        <v>1750</v>
      </c>
      <c r="C389">
        <f t="shared" si="28"/>
        <v>1.4257247838453361E-6</v>
      </c>
      <c r="D389" s="13">
        <f t="shared" si="29"/>
        <v>29.166666666666668</v>
      </c>
      <c r="E389">
        <f t="shared" si="30"/>
        <v>1425.7247838453361</v>
      </c>
    </row>
    <row r="390" spans="2:5">
      <c r="B390">
        <f t="shared" si="31"/>
        <v>1755</v>
      </c>
      <c r="C390">
        <f t="shared" si="28"/>
        <v>1.4019666462499618E-6</v>
      </c>
      <c r="D390" s="13">
        <f t="shared" si="29"/>
        <v>29.25</v>
      </c>
      <c r="E390">
        <f t="shared" si="30"/>
        <v>1401.9666462499617</v>
      </c>
    </row>
    <row r="391" spans="2:5">
      <c r="B391">
        <f t="shared" si="31"/>
        <v>1760</v>
      </c>
      <c r="C391">
        <f t="shared" si="28"/>
        <v>1.3786044411049998E-6</v>
      </c>
      <c r="D391" s="13">
        <f t="shared" si="29"/>
        <v>29.333333333333332</v>
      </c>
      <c r="E391">
        <f t="shared" si="30"/>
        <v>1378.6044411049998</v>
      </c>
    </row>
    <row r="392" spans="2:5">
      <c r="B392">
        <f t="shared" si="31"/>
        <v>1765</v>
      </c>
      <c r="C392">
        <f t="shared" si="28"/>
        <v>1.355631570144713E-6</v>
      </c>
      <c r="D392" s="13">
        <f t="shared" si="29"/>
        <v>29.416666666666668</v>
      </c>
      <c r="E392">
        <f t="shared" si="30"/>
        <v>1355.6315701447129</v>
      </c>
    </row>
    <row r="393" spans="2:5">
      <c r="B393">
        <f t="shared" si="31"/>
        <v>1770</v>
      </c>
      <c r="C393">
        <f t="shared" si="28"/>
        <v>1.3330415450643184E-6</v>
      </c>
      <c r="D393" s="13">
        <f t="shared" si="29"/>
        <v>29.5</v>
      </c>
      <c r="E393">
        <f t="shared" si="30"/>
        <v>1333.0415450643184</v>
      </c>
    </row>
    <row r="394" spans="2:5">
      <c r="B394">
        <f t="shared" si="31"/>
        <v>1775</v>
      </c>
      <c r="C394">
        <f t="shared" si="28"/>
        <v>1.3108279856874771E-6</v>
      </c>
      <c r="D394" s="13">
        <f t="shared" si="29"/>
        <v>29.583333333333332</v>
      </c>
      <c r="E394">
        <f t="shared" si="30"/>
        <v>1310.8279856874772</v>
      </c>
    </row>
    <row r="395" spans="2:5">
      <c r="B395">
        <f t="shared" si="31"/>
        <v>1780</v>
      </c>
      <c r="C395">
        <f t="shared" si="28"/>
        <v>1.2889846181643178E-6</v>
      </c>
      <c r="D395" s="13">
        <f t="shared" si="29"/>
        <v>29.666666666666668</v>
      </c>
      <c r="E395">
        <f t="shared" si="30"/>
        <v>1288.9846181643177</v>
      </c>
    </row>
    <row r="396" spans="2:5">
      <c r="B396">
        <f t="shared" si="31"/>
        <v>1785</v>
      </c>
      <c r="C396">
        <f t="shared" si="28"/>
        <v>1.2675052731994918E-6</v>
      </c>
      <c r="D396" s="13">
        <f t="shared" si="29"/>
        <v>29.75</v>
      </c>
      <c r="E396">
        <f t="shared" si="30"/>
        <v>1267.5052731994917</v>
      </c>
    </row>
    <row r="397" spans="2:5">
      <c r="B397">
        <f t="shared" si="31"/>
        <v>1790</v>
      </c>
      <c r="C397">
        <f t="shared" si="28"/>
        <v>1.2463838843097593E-6</v>
      </c>
      <c r="D397" s="13">
        <f t="shared" si="29"/>
        <v>29.833333333333332</v>
      </c>
      <c r="E397">
        <f t="shared" si="30"/>
        <v>1246.3838843097594</v>
      </c>
    </row>
    <row r="398" spans="2:5">
      <c r="B398">
        <f t="shared" si="31"/>
        <v>1795</v>
      </c>
      <c r="C398">
        <f t="shared" si="28"/>
        <v>1.2256144861106125E-6</v>
      </c>
      <c r="D398" s="13">
        <f t="shared" si="29"/>
        <v>29.916666666666668</v>
      </c>
      <c r="E398">
        <f t="shared" si="30"/>
        <v>1225.6144861106125</v>
      </c>
    </row>
    <row r="399" spans="2:5">
      <c r="B399">
        <f t="shared" si="31"/>
        <v>1800</v>
      </c>
      <c r="C399">
        <f t="shared" si="28"/>
        <v>1.2051912126314516E-6</v>
      </c>
      <c r="D399" s="13">
        <f t="shared" si="29"/>
        <v>30</v>
      </c>
      <c r="E399">
        <f t="shared" si="30"/>
        <v>1205.1912126314517</v>
      </c>
    </row>
    <row r="400" spans="2:5">
      <c r="B400">
        <f t="shared" si="31"/>
        <v>1805</v>
      </c>
      <c r="C400">
        <f t="shared" si="28"/>
        <v>1.1851082956588385E-6</v>
      </c>
      <c r="D400" s="13">
        <f t="shared" si="29"/>
        <v>30.083333333333332</v>
      </c>
      <c r="E400">
        <f t="shared" si="30"/>
        <v>1185.1082956588386</v>
      </c>
    </row>
    <row r="401" spans="2:5">
      <c r="B401">
        <f t="shared" si="31"/>
        <v>1810</v>
      </c>
      <c r="C401">
        <f t="shared" si="28"/>
        <v>1.1653600631073622E-6</v>
      </c>
      <c r="D401" s="13">
        <f t="shared" si="29"/>
        <v>30.166666666666668</v>
      </c>
      <c r="E401">
        <f t="shared" si="30"/>
        <v>1165.3600631073623</v>
      </c>
    </row>
    <row r="402" spans="2:5">
      <c r="B402">
        <f t="shared" si="31"/>
        <v>1815</v>
      </c>
      <c r="C402">
        <f t="shared" si="28"/>
        <v>1.1459409374176521E-6</v>
      </c>
      <c r="D402" s="13">
        <f t="shared" si="29"/>
        <v>30.25</v>
      </c>
      <c r="E402">
        <f t="shared" si="30"/>
        <v>1145.9409374176521</v>
      </c>
    </row>
    <row r="403" spans="2:5">
      <c r="B403">
        <f t="shared" si="31"/>
        <v>1820</v>
      </c>
      <c r="C403">
        <f t="shared" si="28"/>
        <v>1.1268454339810889E-6</v>
      </c>
      <c r="D403" s="13">
        <f t="shared" si="29"/>
        <v>30.333333333333332</v>
      </c>
      <c r="E403">
        <f t="shared" si="30"/>
        <v>1126.8454339810889</v>
      </c>
    </row>
    <row r="404" spans="2:5">
      <c r="B404">
        <f t="shared" si="31"/>
        <v>1825</v>
      </c>
      <c r="C404">
        <f t="shared" si="28"/>
        <v>1.1080681595907693E-6</v>
      </c>
      <c r="D404" s="13">
        <f t="shared" si="29"/>
        <v>30.416666666666668</v>
      </c>
      <c r="E404">
        <f t="shared" si="30"/>
        <v>1108.0681595907693</v>
      </c>
    </row>
    <row r="405" spans="2:5">
      <c r="B405">
        <f t="shared" si="31"/>
        <v>1830</v>
      </c>
      <c r="C405">
        <f t="shared" si="28"/>
        <v>1.0896038109182834E-6</v>
      </c>
      <c r="D405" s="13">
        <f t="shared" si="29"/>
        <v>30.5</v>
      </c>
      <c r="E405">
        <f t="shared" si="30"/>
        <v>1089.6038109182834</v>
      </c>
    </row>
    <row r="406" spans="2:5">
      <c r="B406">
        <f t="shared" si="31"/>
        <v>1835</v>
      </c>
      <c r="C406">
        <f t="shared" si="28"/>
        <v>1.0714471730158786E-6</v>
      </c>
      <c r="D406" s="13">
        <f t="shared" si="29"/>
        <v>30.583333333333332</v>
      </c>
      <c r="E406">
        <f t="shared" si="30"/>
        <v>1071.4471730158787</v>
      </c>
    </row>
    <row r="407" spans="2:5">
      <c r="B407">
        <f t="shared" si="31"/>
        <v>1840</v>
      </c>
      <c r="C407">
        <f t="shared" si="28"/>
        <v>1.0535931178435848E-6</v>
      </c>
      <c r="D407" s="13">
        <f t="shared" si="29"/>
        <v>30.666666666666668</v>
      </c>
      <c r="E407">
        <f t="shared" si="30"/>
        <v>1053.5931178435847</v>
      </c>
    </row>
    <row r="408" spans="2:5">
      <c r="B408">
        <f t="shared" si="31"/>
        <v>1845</v>
      </c>
      <c r="C408">
        <f t="shared" si="28"/>
        <v>1.0360366028208828E-6</v>
      </c>
      <c r="D408" s="13">
        <f t="shared" si="29"/>
        <v>30.75</v>
      </c>
      <c r="E408">
        <f t="shared" si="30"/>
        <v>1036.0366028208828</v>
      </c>
    </row>
    <row r="409" spans="2:5">
      <c r="B409">
        <f t="shared" si="31"/>
        <v>1850</v>
      </c>
      <c r="C409">
        <f t="shared" si="28"/>
        <v>1.0187726694025151E-6</v>
      </c>
      <c r="D409" s="13">
        <f t="shared" si="29"/>
        <v>30.833333333333332</v>
      </c>
      <c r="E409">
        <f t="shared" si="30"/>
        <v>1018.7726694025151</v>
      </c>
    </row>
    <row r="410" spans="2:5">
      <c r="B410">
        <f t="shared" si="31"/>
        <v>1855</v>
      </c>
      <c r="C410">
        <f t="shared" si="28"/>
        <v>1.0017964416780238E-6</v>
      </c>
      <c r="D410" s="13">
        <f t="shared" si="29"/>
        <v>30.916666666666668</v>
      </c>
      <c r="E410">
        <f t="shared" si="30"/>
        <v>1001.7964416780238</v>
      </c>
    </row>
    <row r="411" spans="2:5">
      <c r="B411">
        <f t="shared" si="31"/>
        <v>1860</v>
      </c>
      <c r="C411">
        <f t="shared" si="28"/>
        <v>9.8510312499463331E-7</v>
      </c>
      <c r="D411" s="13">
        <f t="shared" si="29"/>
        <v>31</v>
      </c>
      <c r="E411">
        <f t="shared" si="30"/>
        <v>985.10312499463328</v>
      </c>
    </row>
    <row r="412" spans="2:5">
      <c r="B412">
        <f t="shared" si="31"/>
        <v>1865</v>
      </c>
      <c r="C412">
        <f t="shared" si="28"/>
        <v>9.6868800460307882E-7</v>
      </c>
      <c r="D412" s="13">
        <f t="shared" si="29"/>
        <v>31.083333333333332</v>
      </c>
      <c r="E412">
        <f t="shared" si="30"/>
        <v>968.68800460307887</v>
      </c>
    </row>
    <row r="413" spans="2:5">
      <c r="B413">
        <f t="shared" si="31"/>
        <v>1870</v>
      </c>
      <c r="C413">
        <f t="shared" si="28"/>
        <v>9.5254644432600499E-7</v>
      </c>
      <c r="D413" s="13">
        <f t="shared" si="29"/>
        <v>31.166666666666668</v>
      </c>
      <c r="E413">
        <f t="shared" si="30"/>
        <v>952.54644432600503</v>
      </c>
    </row>
    <row r="414" spans="2:5">
      <c r="B414">
        <f t="shared" si="31"/>
        <v>1875</v>
      </c>
      <c r="C414">
        <f t="shared" si="28"/>
        <v>9.3667388524855504E-7</v>
      </c>
      <c r="D414" s="13">
        <f t="shared" si="29"/>
        <v>31.25</v>
      </c>
      <c r="E414">
        <f t="shared" si="30"/>
        <v>936.67388524855505</v>
      </c>
    </row>
    <row r="415" spans="2:5">
      <c r="B415">
        <f t="shared" si="31"/>
        <v>1880</v>
      </c>
      <c r="C415">
        <f t="shared" si="28"/>
        <v>9.2106584443078024E-7</v>
      </c>
      <c r="D415" s="13">
        <f t="shared" si="29"/>
        <v>31.333333333333332</v>
      </c>
      <c r="E415">
        <f t="shared" si="30"/>
        <v>921.0658444307802</v>
      </c>
    </row>
    <row r="416" spans="2:5">
      <c r="B416">
        <f t="shared" si="31"/>
        <v>1885</v>
      </c>
      <c r="C416">
        <f t="shared" si="28"/>
        <v>9.0571791364150881E-7</v>
      </c>
      <c r="D416" s="13">
        <f t="shared" si="29"/>
        <v>31.416666666666668</v>
      </c>
      <c r="E416">
        <f t="shared" si="30"/>
        <v>905.71791364150886</v>
      </c>
    </row>
    <row r="417" spans="2:5">
      <c r="B417">
        <f t="shared" si="31"/>
        <v>1890</v>
      </c>
      <c r="C417">
        <f t="shared" ref="C417:C480" si="32">$I$36*EXP(-$I$32*(B417-1560))+(1/$I$32)*($I$33+$I$34*((B417-1560)-1/$I$32))</f>
        <v>8.9062575811331421E-7</v>
      </c>
      <c r="D417" s="13">
        <f t="shared" si="29"/>
        <v>31.5</v>
      </c>
      <c r="E417">
        <f t="shared" si="30"/>
        <v>890.62575811331419</v>
      </c>
    </row>
    <row r="418" spans="2:5">
      <c r="B418">
        <f t="shared" si="31"/>
        <v>1895</v>
      </c>
      <c r="C418">
        <f t="shared" si="32"/>
        <v>8.7578511531823245E-7</v>
      </c>
      <c r="D418" s="13">
        <f t="shared" si="29"/>
        <v>31.583333333333332</v>
      </c>
      <c r="E418">
        <f t="shared" si="30"/>
        <v>875.78511531823244</v>
      </c>
    </row>
    <row r="419" spans="2:5">
      <c r="B419">
        <f t="shared" si="31"/>
        <v>1900</v>
      </c>
      <c r="C419">
        <f t="shared" si="32"/>
        <v>8.6119179376388183E-7</v>
      </c>
      <c r="D419" s="13">
        <f t="shared" si="29"/>
        <v>31.666666666666668</v>
      </c>
      <c r="E419">
        <f t="shared" si="30"/>
        <v>861.19179376388183</v>
      </c>
    </row>
    <row r="420" spans="2:5">
      <c r="B420">
        <f t="shared" si="31"/>
        <v>1905</v>
      </c>
      <c r="C420">
        <f t="shared" si="32"/>
        <v>8.4684167180964635E-7</v>
      </c>
      <c r="D420" s="13">
        <f t="shared" si="29"/>
        <v>31.75</v>
      </c>
      <c r="E420">
        <f t="shared" si="30"/>
        <v>846.8416718096463</v>
      </c>
    </row>
    <row r="421" spans="2:5">
      <c r="B421">
        <f t="shared" si="31"/>
        <v>1910</v>
      </c>
      <c r="C421">
        <f t="shared" si="32"/>
        <v>8.3273069650258578E-7</v>
      </c>
      <c r="D421" s="13">
        <f t="shared" si="29"/>
        <v>31.833333333333332</v>
      </c>
      <c r="E421">
        <f t="shared" si="30"/>
        <v>832.73069650258583</v>
      </c>
    </row>
    <row r="422" spans="2:5">
      <c r="B422">
        <f t="shared" si="31"/>
        <v>1915</v>
      </c>
      <c r="C422">
        <f t="shared" si="32"/>
        <v>8.1885488243274789E-7</v>
      </c>
      <c r="D422" s="13">
        <f t="shared" si="29"/>
        <v>31.916666666666668</v>
      </c>
      <c r="E422">
        <f t="shared" si="30"/>
        <v>818.8548824327479</v>
      </c>
    </row>
    <row r="423" spans="2:5">
      <c r="B423">
        <f t="shared" si="31"/>
        <v>1920</v>
      </c>
      <c r="C423">
        <f t="shared" si="32"/>
        <v>8.0521031060755509E-7</v>
      </c>
      <c r="D423" s="13">
        <f t="shared" si="29"/>
        <v>32</v>
      </c>
      <c r="E423">
        <f t="shared" si="30"/>
        <v>805.21031060755513</v>
      </c>
    </row>
    <row r="424" spans="2:5">
      <c r="B424">
        <f t="shared" si="31"/>
        <v>1925</v>
      </c>
      <c r="C424">
        <f t="shared" si="32"/>
        <v>7.9179312734495008E-7</v>
      </c>
      <c r="D424" s="13">
        <f t="shared" ref="D424:D487" si="33">B424/60</f>
        <v>32.083333333333336</v>
      </c>
      <c r="E424">
        <f t="shared" ref="E424:E487" si="34">C424*10^9</f>
        <v>791.79312734495011</v>
      </c>
    </row>
    <row r="425" spans="2:5">
      <c r="B425">
        <f t="shared" si="31"/>
        <v>1930</v>
      </c>
      <c r="C425">
        <f t="shared" si="32"/>
        <v>7.7859954318498806E-7</v>
      </c>
      <c r="D425" s="13">
        <f t="shared" si="33"/>
        <v>32.166666666666664</v>
      </c>
      <c r="E425">
        <f t="shared" si="34"/>
        <v>778.59954318498808</v>
      </c>
    </row>
    <row r="426" spans="2:5">
      <c r="B426">
        <f t="shared" si="31"/>
        <v>1935</v>
      </c>
      <c r="C426">
        <f t="shared" si="32"/>
        <v>7.6562583181956676E-7</v>
      </c>
      <c r="D426" s="13">
        <f t="shared" si="33"/>
        <v>32.25</v>
      </c>
      <c r="E426">
        <f t="shared" si="34"/>
        <v>765.62583181956677</v>
      </c>
    </row>
    <row r="427" spans="2:5">
      <c r="B427">
        <f t="shared" ref="B427:B490" si="35">B426+$J$31/372</f>
        <v>1940</v>
      </c>
      <c r="C427">
        <f t="shared" si="32"/>
        <v>7.5286832903999236E-7</v>
      </c>
      <c r="D427" s="13">
        <f t="shared" si="33"/>
        <v>32.333333333333336</v>
      </c>
      <c r="E427">
        <f t="shared" si="34"/>
        <v>752.86832903999232</v>
      </c>
    </row>
    <row r="428" spans="2:5">
      <c r="B428">
        <f t="shared" si="35"/>
        <v>1945</v>
      </c>
      <c r="C428">
        <f t="shared" si="32"/>
        <v>7.4032343170208561E-7</v>
      </c>
      <c r="D428" s="13">
        <f t="shared" si="33"/>
        <v>32.416666666666664</v>
      </c>
      <c r="E428">
        <f t="shared" si="34"/>
        <v>740.3234317020856</v>
      </c>
    </row>
    <row r="429" spans="2:5">
      <c r="B429">
        <f t="shared" si="35"/>
        <v>1950</v>
      </c>
      <c r="C429">
        <f t="shared" si="32"/>
        <v>7.2798759670853243E-7</v>
      </c>
      <c r="D429" s="13">
        <f t="shared" si="33"/>
        <v>32.5</v>
      </c>
      <c r="E429">
        <f t="shared" si="34"/>
        <v>727.98759670853246</v>
      </c>
    </row>
    <row r="430" spans="2:5">
      <c r="B430">
        <f t="shared" si="35"/>
        <v>1955</v>
      </c>
      <c r="C430">
        <f t="shared" si="32"/>
        <v>7.1585734000819689E-7</v>
      </c>
      <c r="D430" s="13">
        <f t="shared" si="33"/>
        <v>32.583333333333336</v>
      </c>
      <c r="E430">
        <f t="shared" si="34"/>
        <v>715.85734000819684</v>
      </c>
    </row>
    <row r="431" spans="2:5">
      <c r="B431">
        <f t="shared" si="35"/>
        <v>1960</v>
      </c>
      <c r="C431">
        <f t="shared" si="32"/>
        <v>7.039292356121071E-7</v>
      </c>
      <c r="D431" s="13">
        <f t="shared" si="33"/>
        <v>32.666666666666664</v>
      </c>
      <c r="E431">
        <f t="shared" si="34"/>
        <v>703.92923561210705</v>
      </c>
    </row>
    <row r="432" spans="2:5">
      <c r="B432">
        <f t="shared" si="35"/>
        <v>1965</v>
      </c>
      <c r="C432">
        <f t="shared" si="32"/>
        <v>6.9219991462584313E-7</v>
      </c>
      <c r="D432" s="13">
        <f t="shared" si="33"/>
        <v>32.75</v>
      </c>
      <c r="E432">
        <f t="shared" si="34"/>
        <v>692.19991462584312</v>
      </c>
    </row>
    <row r="433" spans="2:5">
      <c r="B433">
        <f t="shared" si="35"/>
        <v>1970</v>
      </c>
      <c r="C433">
        <f t="shared" si="32"/>
        <v>6.8066606429804817E-7</v>
      </c>
      <c r="D433" s="13">
        <f t="shared" si="33"/>
        <v>32.833333333333336</v>
      </c>
      <c r="E433">
        <f t="shared" si="34"/>
        <v>680.66606429804813</v>
      </c>
    </row>
    <row r="434" spans="2:5">
      <c r="B434">
        <f t="shared" si="35"/>
        <v>1975</v>
      </c>
      <c r="C434">
        <f t="shared" si="32"/>
        <v>6.693244270847974E-7</v>
      </c>
      <c r="D434" s="13">
        <f t="shared" si="33"/>
        <v>32.916666666666664</v>
      </c>
      <c r="E434">
        <f t="shared" si="34"/>
        <v>669.32442708479743</v>
      </c>
    </row>
    <row r="435" spans="2:5">
      <c r="B435">
        <f t="shared" si="35"/>
        <v>1980</v>
      </c>
      <c r="C435">
        <f t="shared" si="32"/>
        <v>6.5817179972955857E-7</v>
      </c>
      <c r="D435" s="13">
        <f t="shared" si="33"/>
        <v>33</v>
      </c>
      <c r="E435">
        <f t="shared" si="34"/>
        <v>658.17179972955853</v>
      </c>
    </row>
    <row r="436" spans="2:5">
      <c r="B436">
        <f t="shared" si="35"/>
        <v>1985</v>
      </c>
      <c r="C436">
        <f t="shared" si="32"/>
        <v>6.4720503235848601E-7</v>
      </c>
      <c r="D436" s="13">
        <f t="shared" si="33"/>
        <v>33.083333333333336</v>
      </c>
      <c r="E436">
        <f t="shared" si="34"/>
        <v>647.20503235848605</v>
      </c>
    </row>
    <row r="437" spans="2:5">
      <c r="B437">
        <f t="shared" si="35"/>
        <v>1990</v>
      </c>
      <c r="C437">
        <f t="shared" si="32"/>
        <v>6.3642102759079087E-7</v>
      </c>
      <c r="D437" s="13">
        <f t="shared" si="33"/>
        <v>33.166666666666664</v>
      </c>
      <c r="E437">
        <f t="shared" si="34"/>
        <v>636.42102759079091</v>
      </c>
    </row>
    <row r="438" spans="2:5">
      <c r="B438">
        <f t="shared" si="35"/>
        <v>1995</v>
      </c>
      <c r="C438">
        <f t="shared" si="32"/>
        <v>6.2581673966393794E-7</v>
      </c>
      <c r="D438" s="13">
        <f t="shared" si="33"/>
        <v>33.25</v>
      </c>
      <c r="E438">
        <f t="shared" si="34"/>
        <v>625.81673966393794</v>
      </c>
    </row>
    <row r="439" spans="2:5">
      <c r="B439">
        <f t="shared" si="35"/>
        <v>2000</v>
      </c>
      <c r="C439">
        <f t="shared" si="32"/>
        <v>6.1538917357342021E-7</v>
      </c>
      <c r="D439" s="13">
        <f t="shared" si="33"/>
        <v>33.333333333333336</v>
      </c>
      <c r="E439">
        <f t="shared" si="34"/>
        <v>615.38917357342018</v>
      </c>
    </row>
    <row r="440" spans="2:5">
      <c r="B440">
        <f t="shared" si="35"/>
        <v>2005</v>
      </c>
      <c r="C440">
        <f t="shared" si="32"/>
        <v>6.051353842268699E-7</v>
      </c>
      <c r="D440" s="13">
        <f t="shared" si="33"/>
        <v>33.416666666666664</v>
      </c>
      <c r="E440">
        <f t="shared" si="34"/>
        <v>605.13538422686986</v>
      </c>
    </row>
    <row r="441" spans="2:5">
      <c r="B441">
        <f t="shared" si="35"/>
        <v>2010</v>
      </c>
      <c r="C441">
        <f t="shared" si="32"/>
        <v>5.9505247561226655E-7</v>
      </c>
      <c r="D441" s="13">
        <f t="shared" si="33"/>
        <v>33.5</v>
      </c>
      <c r="E441">
        <f t="shared" si="34"/>
        <v>595.05247561226656</v>
      </c>
    </row>
    <row r="442" spans="2:5">
      <c r="B442">
        <f t="shared" si="35"/>
        <v>2015</v>
      </c>
      <c r="C442">
        <f t="shared" si="32"/>
        <v>5.8513759998000614E-7</v>
      </c>
      <c r="D442" s="13">
        <f t="shared" si="33"/>
        <v>33.583333333333336</v>
      </c>
      <c r="E442">
        <f t="shared" si="34"/>
        <v>585.13759998000614</v>
      </c>
    </row>
    <row r="443" spans="2:5">
      <c r="B443">
        <f t="shared" si="35"/>
        <v>2020</v>
      </c>
      <c r="C443">
        <f t="shared" si="32"/>
        <v>5.7538795703860169E-7</v>
      </c>
      <c r="D443" s="13">
        <f t="shared" si="33"/>
        <v>33.666666666666664</v>
      </c>
      <c r="E443">
        <f t="shared" si="34"/>
        <v>575.38795703860171</v>
      </c>
    </row>
    <row r="444" spans="2:5">
      <c r="B444">
        <f t="shared" si="35"/>
        <v>2025</v>
      </c>
      <c r="C444">
        <f t="shared" si="32"/>
        <v>5.658007931637885E-7</v>
      </c>
      <c r="D444" s="13">
        <f t="shared" si="33"/>
        <v>33.75</v>
      </c>
      <c r="E444">
        <f t="shared" si="34"/>
        <v>565.80079316378851</v>
      </c>
    </row>
    <row r="445" spans="2:5">
      <c r="B445">
        <f t="shared" si="35"/>
        <v>2030</v>
      </c>
      <c r="C445">
        <f t="shared" si="32"/>
        <v>5.5637340062080723E-7</v>
      </c>
      <c r="D445" s="13">
        <f t="shared" si="33"/>
        <v>33.833333333333336</v>
      </c>
      <c r="E445">
        <f t="shared" si="34"/>
        <v>556.37340062080727</v>
      </c>
    </row>
    <row r="446" spans="2:5">
      <c r="B446">
        <f t="shared" si="35"/>
        <v>2035</v>
      </c>
      <c r="C446">
        <f t="shared" si="32"/>
        <v>5.4710311679965056E-7</v>
      </c>
      <c r="D446" s="13">
        <f t="shared" si="33"/>
        <v>33.916666666666664</v>
      </c>
      <c r="E446">
        <f t="shared" si="34"/>
        <v>547.10311679965059</v>
      </c>
    </row>
    <row r="447" spans="2:5">
      <c r="B447">
        <f t="shared" si="35"/>
        <v>2040</v>
      </c>
      <c r="C447">
        <f t="shared" si="32"/>
        <v>5.3798732346305284E-7</v>
      </c>
      <c r="D447" s="13">
        <f t="shared" si="33"/>
        <v>34</v>
      </c>
      <c r="E447">
        <f t="shared" si="34"/>
        <v>537.9873234630528</v>
      </c>
    </row>
    <row r="448" spans="2:5">
      <c r="B448">
        <f t="shared" si="35"/>
        <v>2045</v>
      </c>
      <c r="C448">
        <f t="shared" si="32"/>
        <v>5.2902344600701297E-7</v>
      </c>
      <c r="D448" s="13">
        <f t="shared" si="33"/>
        <v>34.083333333333336</v>
      </c>
      <c r="E448">
        <f t="shared" si="34"/>
        <v>529.02344600701292</v>
      </c>
    </row>
    <row r="449" spans="2:5">
      <c r="B449">
        <f t="shared" si="35"/>
        <v>2050</v>
      </c>
      <c r="C449">
        <f t="shared" si="32"/>
        <v>5.2020895273363957E-7</v>
      </c>
      <c r="D449" s="13">
        <f t="shared" si="33"/>
        <v>34.166666666666664</v>
      </c>
      <c r="E449">
        <f t="shared" si="34"/>
        <v>520.20895273363953</v>
      </c>
    </row>
    <row r="450" spans="2:5">
      <c r="B450">
        <f t="shared" si="35"/>
        <v>2055</v>
      </c>
      <c r="C450">
        <f t="shared" si="32"/>
        <v>5.1154135413611616E-7</v>
      </c>
      <c r="D450" s="13">
        <f t="shared" si="33"/>
        <v>34.25</v>
      </c>
      <c r="E450">
        <f t="shared" si="34"/>
        <v>511.54135413611618</v>
      </c>
    </row>
    <row r="451" spans="2:5">
      <c r="B451">
        <f t="shared" si="35"/>
        <v>2060</v>
      </c>
      <c r="C451">
        <f t="shared" si="32"/>
        <v>5.030182021955806E-7</v>
      </c>
      <c r="D451" s="13">
        <f t="shared" si="33"/>
        <v>34.333333333333336</v>
      </c>
      <c r="E451">
        <f t="shared" si="34"/>
        <v>503.01820219558061</v>
      </c>
    </row>
    <row r="452" spans="2:5">
      <c r="B452">
        <f t="shared" si="35"/>
        <v>2065</v>
      </c>
      <c r="C452">
        <f t="shared" si="32"/>
        <v>4.9463708968972322E-7</v>
      </c>
      <c r="D452" s="13">
        <f t="shared" si="33"/>
        <v>34.416666666666664</v>
      </c>
      <c r="E452">
        <f t="shared" si="34"/>
        <v>494.63708968972321</v>
      </c>
    </row>
    <row r="453" spans="2:5">
      <c r="B453">
        <f t="shared" si="35"/>
        <v>2070</v>
      </c>
      <c r="C453">
        <f t="shared" si="32"/>
        <v>4.8639564951290704E-7</v>
      </c>
      <c r="D453" s="13">
        <f t="shared" si="33"/>
        <v>34.5</v>
      </c>
      <c r="E453">
        <f t="shared" si="34"/>
        <v>486.39564951290703</v>
      </c>
    </row>
    <row r="454" spans="2:5">
      <c r="B454">
        <f t="shared" si="35"/>
        <v>2075</v>
      </c>
      <c r="C454">
        <f t="shared" si="32"/>
        <v>4.78291554007618E-7</v>
      </c>
      <c r="D454" s="13">
        <f t="shared" si="33"/>
        <v>34.583333333333336</v>
      </c>
      <c r="E454">
        <f t="shared" si="34"/>
        <v>478.291554007618</v>
      </c>
    </row>
    <row r="455" spans="2:5">
      <c r="B455">
        <f t="shared" si="35"/>
        <v>2080</v>
      </c>
      <c r="C455">
        <f t="shared" si="32"/>
        <v>4.7032251430705713E-7</v>
      </c>
      <c r="D455" s="13">
        <f t="shared" si="33"/>
        <v>34.666666666666664</v>
      </c>
      <c r="E455">
        <f t="shared" si="34"/>
        <v>470.32251430705713</v>
      </c>
    </row>
    <row r="456" spans="2:5">
      <c r="B456">
        <f t="shared" si="35"/>
        <v>2085</v>
      </c>
      <c r="C456">
        <f t="shared" si="32"/>
        <v>4.6248627968868803E-7</v>
      </c>
      <c r="D456" s="13">
        <f t="shared" si="33"/>
        <v>34.75</v>
      </c>
      <c r="E456">
        <f t="shared" si="34"/>
        <v>462.48627968868806</v>
      </c>
    </row>
    <row r="457" spans="2:5">
      <c r="B457">
        <f t="shared" si="35"/>
        <v>2090</v>
      </c>
      <c r="C457">
        <f t="shared" si="32"/>
        <v>4.5478063693855785E-7</v>
      </c>
      <c r="D457" s="13">
        <f t="shared" si="33"/>
        <v>34.833333333333336</v>
      </c>
      <c r="E457">
        <f t="shared" si="34"/>
        <v>454.78063693855785</v>
      </c>
    </row>
    <row r="458" spans="2:5">
      <c r="B458">
        <f t="shared" si="35"/>
        <v>2095</v>
      </c>
      <c r="C458">
        <f t="shared" si="32"/>
        <v>4.4720340972621202E-7</v>
      </c>
      <c r="D458" s="13">
        <f t="shared" si="33"/>
        <v>34.916666666666664</v>
      </c>
      <c r="E458">
        <f t="shared" si="34"/>
        <v>447.20340972621204</v>
      </c>
    </row>
    <row r="459" spans="2:5">
      <c r="B459">
        <f t="shared" si="35"/>
        <v>2100</v>
      </c>
      <c r="C459">
        <f t="shared" si="32"/>
        <v>4.3975245799002542E-7</v>
      </c>
      <c r="D459" s="13">
        <f t="shared" si="33"/>
        <v>35</v>
      </c>
      <c r="E459">
        <f t="shared" si="34"/>
        <v>439.75245799002539</v>
      </c>
    </row>
    <row r="460" spans="2:5">
      <c r="B460">
        <f t="shared" si="35"/>
        <v>2105</v>
      </c>
      <c r="C460">
        <f t="shared" si="32"/>
        <v>4.3242567733277844E-7</v>
      </c>
      <c r="D460" s="13">
        <f t="shared" si="33"/>
        <v>35.083333333333336</v>
      </c>
      <c r="E460">
        <f t="shared" si="34"/>
        <v>432.42567733277843</v>
      </c>
    </row>
    <row r="461" spans="2:5">
      <c r="B461">
        <f t="shared" si="35"/>
        <v>2110</v>
      </c>
      <c r="C461">
        <f t="shared" si="32"/>
        <v>4.2522099842730447E-7</v>
      </c>
      <c r="D461" s="13">
        <f t="shared" si="33"/>
        <v>35.166666666666664</v>
      </c>
      <c r="E461">
        <f t="shared" si="34"/>
        <v>425.22099842730449</v>
      </c>
    </row>
    <row r="462" spans="2:5">
      <c r="B462">
        <f t="shared" si="35"/>
        <v>2115</v>
      </c>
      <c r="C462">
        <f t="shared" si="32"/>
        <v>4.1813638643204295E-7</v>
      </c>
      <c r="D462" s="13">
        <f t="shared" si="33"/>
        <v>35.25</v>
      </c>
      <c r="E462">
        <f t="shared" si="34"/>
        <v>418.13638643204297</v>
      </c>
    </row>
    <row r="463" spans="2:5">
      <c r="B463">
        <f t="shared" si="35"/>
        <v>2120</v>
      </c>
      <c r="C463">
        <f t="shared" si="32"/>
        <v>4.1116984041633241E-7</v>
      </c>
      <c r="D463" s="13">
        <f t="shared" si="33"/>
        <v>35.333333333333336</v>
      </c>
      <c r="E463">
        <f t="shared" si="34"/>
        <v>411.16984041633242</v>
      </c>
    </row>
    <row r="464" spans="2:5">
      <c r="B464">
        <f t="shared" si="35"/>
        <v>2125</v>
      </c>
      <c r="C464">
        <f t="shared" si="32"/>
        <v>4.0431939279528096E-7</v>
      </c>
      <c r="D464" s="13">
        <f t="shared" si="33"/>
        <v>35.416666666666664</v>
      </c>
      <c r="E464">
        <f t="shared" si="34"/>
        <v>404.31939279528098</v>
      </c>
    </row>
    <row r="465" spans="2:5">
      <c r="B465">
        <f t="shared" si="35"/>
        <v>2130</v>
      </c>
      <c r="C465">
        <f t="shared" si="32"/>
        <v>3.9758310877405443E-7</v>
      </c>
      <c r="D465" s="13">
        <f t="shared" si="33"/>
        <v>35.5</v>
      </c>
      <c r="E465">
        <f t="shared" si="34"/>
        <v>397.58310877405444</v>
      </c>
    </row>
    <row r="466" spans="2:5">
      <c r="B466">
        <f t="shared" si="35"/>
        <v>2135</v>
      </c>
      <c r="C466">
        <f t="shared" si="32"/>
        <v>3.9095908580142606E-7</v>
      </c>
      <c r="D466" s="13">
        <f t="shared" si="33"/>
        <v>35.583333333333336</v>
      </c>
      <c r="E466">
        <f t="shared" si="34"/>
        <v>390.95908580142606</v>
      </c>
    </row>
    <row r="467" spans="2:5">
      <c r="B467">
        <f t="shared" si="35"/>
        <v>2140</v>
      </c>
      <c r="C467">
        <f t="shared" si="32"/>
        <v>3.8444545303243279E-7</v>
      </c>
      <c r="D467" s="13">
        <f t="shared" si="33"/>
        <v>35.666666666666664</v>
      </c>
      <c r="E467">
        <f t="shared" si="34"/>
        <v>384.44545303243279</v>
      </c>
    </row>
    <row r="468" spans="2:5">
      <c r="B468">
        <f t="shared" si="35"/>
        <v>2145</v>
      </c>
      <c r="C468">
        <f t="shared" si="32"/>
        <v>3.780403707999856E-7</v>
      </c>
      <c r="D468" s="13">
        <f t="shared" si="33"/>
        <v>35.75</v>
      </c>
      <c r="E468">
        <f t="shared" si="34"/>
        <v>378.04037079998557</v>
      </c>
    </row>
    <row r="469" spans="2:5">
      <c r="B469">
        <f t="shared" si="35"/>
        <v>2150</v>
      </c>
      <c r="C469">
        <f t="shared" si="32"/>
        <v>3.7174203009528673E-7</v>
      </c>
      <c r="D469" s="13">
        <f t="shared" si="33"/>
        <v>35.833333333333336</v>
      </c>
      <c r="E469">
        <f t="shared" si="34"/>
        <v>371.74203009528674</v>
      </c>
    </row>
    <row r="470" spans="2:5">
      <c r="B470">
        <f t="shared" si="35"/>
        <v>2155</v>
      </c>
      <c r="C470">
        <f t="shared" si="32"/>
        <v>3.6554865205690523E-7</v>
      </c>
      <c r="D470" s="13">
        <f t="shared" si="33"/>
        <v>35.916666666666664</v>
      </c>
      <c r="E470">
        <f t="shared" si="34"/>
        <v>365.54865205690521</v>
      </c>
    </row>
    <row r="471" spans="2:5">
      <c r="B471">
        <f t="shared" si="35"/>
        <v>2160</v>
      </c>
      <c r="C471">
        <f t="shared" si="32"/>
        <v>3.594584874683668E-7</v>
      </c>
      <c r="D471" s="13">
        <f t="shared" si="33"/>
        <v>36</v>
      </c>
      <c r="E471">
        <f t="shared" si="34"/>
        <v>359.4584874683668</v>
      </c>
    </row>
    <row r="472" spans="2:5">
      <c r="B472">
        <f t="shared" si="35"/>
        <v>2165</v>
      </c>
      <c r="C472">
        <f t="shared" si="32"/>
        <v>3.5346981626411734E-7</v>
      </c>
      <c r="D472" s="13">
        <f t="shared" si="33"/>
        <v>36.083333333333336</v>
      </c>
      <c r="E472">
        <f t="shared" si="34"/>
        <v>353.46981626411736</v>
      </c>
    </row>
    <row r="473" spans="2:5">
      <c r="B473">
        <f t="shared" si="35"/>
        <v>2170</v>
      </c>
      <c r="C473">
        <f t="shared" si="32"/>
        <v>3.4758094704371838E-7</v>
      </c>
      <c r="D473" s="13">
        <f t="shared" si="33"/>
        <v>36.166666666666664</v>
      </c>
      <c r="E473">
        <f t="shared" si="34"/>
        <v>347.58094704371837</v>
      </c>
    </row>
    <row r="474" spans="2:5">
      <c r="B474">
        <f t="shared" si="35"/>
        <v>2175</v>
      </c>
      <c r="C474">
        <f t="shared" si="32"/>
        <v>3.4179021659413981E-7</v>
      </c>
      <c r="D474" s="13">
        <f t="shared" si="33"/>
        <v>36.25</v>
      </c>
      <c r="E474">
        <f t="shared" si="34"/>
        <v>341.79021659413979</v>
      </c>
    </row>
    <row r="475" spans="2:5">
      <c r="B475">
        <f t="shared" si="35"/>
        <v>2180</v>
      </c>
      <c r="C475">
        <f t="shared" si="32"/>
        <v>3.3609598942001241E-7</v>
      </c>
      <c r="D475" s="13">
        <f t="shared" si="33"/>
        <v>36.333333333333336</v>
      </c>
      <c r="E475">
        <f t="shared" si="34"/>
        <v>336.09598942001242</v>
      </c>
    </row>
    <row r="476" spans="2:5">
      <c r="B476">
        <f t="shared" si="35"/>
        <v>2185</v>
      </c>
      <c r="C476">
        <f t="shared" si="32"/>
        <v>3.3049665728171066E-7</v>
      </c>
      <c r="D476" s="13">
        <f t="shared" si="33"/>
        <v>36.416666666666664</v>
      </c>
      <c r="E476">
        <f t="shared" si="34"/>
        <v>330.49665728171067</v>
      </c>
    </row>
    <row r="477" spans="2:5">
      <c r="B477">
        <f t="shared" si="35"/>
        <v>2190</v>
      </c>
      <c r="C477">
        <f t="shared" si="32"/>
        <v>3.2499063874113052E-7</v>
      </c>
      <c r="D477" s="13">
        <f t="shared" si="33"/>
        <v>36.5</v>
      </c>
      <c r="E477">
        <f t="shared" si="34"/>
        <v>324.99063874113051</v>
      </c>
    </row>
    <row r="478" spans="2:5">
      <c r="B478">
        <f t="shared" si="35"/>
        <v>2195</v>
      </c>
      <c r="C478">
        <f t="shared" si="32"/>
        <v>3.1957637871503991E-7</v>
      </c>
      <c r="D478" s="13">
        <f t="shared" si="33"/>
        <v>36.583333333333336</v>
      </c>
      <c r="E478">
        <f t="shared" si="34"/>
        <v>319.57637871503988</v>
      </c>
    </row>
    <row r="479" spans="2:5">
      <c r="B479">
        <f t="shared" si="35"/>
        <v>2200</v>
      </c>
      <c r="C479">
        <f t="shared" si="32"/>
        <v>3.1425234803587067E-7</v>
      </c>
      <c r="D479" s="13">
        <f t="shared" si="33"/>
        <v>36.666666666666664</v>
      </c>
      <c r="E479">
        <f t="shared" si="34"/>
        <v>314.25234803587068</v>
      </c>
    </row>
    <row r="480" spans="2:5">
      <c r="B480">
        <f t="shared" si="35"/>
        <v>2205</v>
      </c>
      <c r="C480">
        <f t="shared" si="32"/>
        <v>3.0901704301983107E-7</v>
      </c>
      <c r="D480" s="13">
        <f t="shared" si="33"/>
        <v>36.75</v>
      </c>
      <c r="E480">
        <f t="shared" si="34"/>
        <v>309.01704301983108</v>
      </c>
    </row>
    <row r="481" spans="2:5">
      <c r="B481">
        <f t="shared" si="35"/>
        <v>2210</v>
      </c>
      <c r="C481">
        <f t="shared" ref="C481:C519" si="36">$I$36*EXP(-$I$32*(B481-1560))+(1/$I$32)*($I$33+$I$34*((B481-1560)-1/$I$32))</f>
        <v>3.0386898504221512E-7</v>
      </c>
      <c r="D481" s="13">
        <f t="shared" si="33"/>
        <v>36.833333333333336</v>
      </c>
      <c r="E481">
        <f t="shared" si="34"/>
        <v>303.86898504221512</v>
      </c>
    </row>
    <row r="482" spans="2:5">
      <c r="B482">
        <f t="shared" si="35"/>
        <v>2215</v>
      </c>
      <c r="C482">
        <f t="shared" si="36"/>
        <v>2.988067201197896E-7</v>
      </c>
      <c r="D482" s="13">
        <f t="shared" si="33"/>
        <v>36.916666666666664</v>
      </c>
      <c r="E482">
        <f t="shared" si="34"/>
        <v>298.80672011978959</v>
      </c>
    </row>
    <row r="483" spans="2:5">
      <c r="B483">
        <f t="shared" si="35"/>
        <v>2220</v>
      </c>
      <c r="C483">
        <f t="shared" si="36"/>
        <v>2.9382881850014101E-7</v>
      </c>
      <c r="D483" s="13">
        <f t="shared" si="33"/>
        <v>37</v>
      </c>
      <c r="E483">
        <f t="shared" si="34"/>
        <v>293.82881850014104</v>
      </c>
    </row>
    <row r="484" spans="2:5">
      <c r="B484">
        <f t="shared" si="35"/>
        <v>2225</v>
      </c>
      <c r="C484">
        <f t="shared" si="36"/>
        <v>2.8893387425786537E-7</v>
      </c>
      <c r="D484" s="13">
        <f t="shared" si="33"/>
        <v>37.083333333333336</v>
      </c>
      <c r="E484">
        <f t="shared" si="34"/>
        <v>288.93387425786534</v>
      </c>
    </row>
    <row r="485" spans="2:5">
      <c r="B485">
        <f t="shared" si="35"/>
        <v>2230</v>
      </c>
      <c r="C485">
        <f t="shared" si="36"/>
        <v>2.8412050489748843E-7</v>
      </c>
      <c r="D485" s="13">
        <f t="shared" si="33"/>
        <v>37.166666666666664</v>
      </c>
      <c r="E485">
        <f t="shared" si="34"/>
        <v>284.12050489748844</v>
      </c>
    </row>
    <row r="486" spans="2:5">
      <c r="B486">
        <f t="shared" si="35"/>
        <v>2235</v>
      </c>
      <c r="C486">
        <f t="shared" si="36"/>
        <v>2.793873509630027E-7</v>
      </c>
      <c r="D486" s="13">
        <f t="shared" si="33"/>
        <v>37.25</v>
      </c>
      <c r="E486">
        <f t="shared" si="34"/>
        <v>279.38735096300269</v>
      </c>
    </row>
    <row r="487" spans="2:5">
      <c r="B487">
        <f t="shared" si="35"/>
        <v>2240</v>
      </c>
      <c r="C487">
        <f t="shared" si="36"/>
        <v>2.7473307565391151E-7</v>
      </c>
      <c r="D487" s="13">
        <f t="shared" si="33"/>
        <v>37.333333333333336</v>
      </c>
      <c r="E487">
        <f t="shared" si="34"/>
        <v>274.7330756539115</v>
      </c>
    </row>
    <row r="488" spans="2:5">
      <c r="B488">
        <f t="shared" si="35"/>
        <v>2245</v>
      </c>
      <c r="C488">
        <f t="shared" si="36"/>
        <v>2.7015636444767255E-7</v>
      </c>
      <c r="D488" s="13">
        <f t="shared" ref="D488:D519" si="37">B488/60</f>
        <v>37.416666666666664</v>
      </c>
      <c r="E488">
        <f t="shared" ref="E488:E519" si="38">C488*10^9</f>
        <v>270.15636444767256</v>
      </c>
    </row>
    <row r="489" spans="2:5">
      <c r="B489">
        <f t="shared" si="35"/>
        <v>2250</v>
      </c>
      <c r="C489">
        <f t="shared" si="36"/>
        <v>2.6565592472843224E-7</v>
      </c>
      <c r="D489" s="13">
        <f t="shared" si="37"/>
        <v>37.5</v>
      </c>
      <c r="E489">
        <f t="shared" si="38"/>
        <v>265.65592472843224</v>
      </c>
    </row>
    <row r="490" spans="2:5">
      <c r="B490">
        <f t="shared" si="35"/>
        <v>2255</v>
      </c>
      <c r="C490">
        <f t="shared" si="36"/>
        <v>2.6123048542194812E-7</v>
      </c>
      <c r="D490" s="13">
        <f t="shared" si="37"/>
        <v>37.583333333333336</v>
      </c>
      <c r="E490">
        <f t="shared" si="38"/>
        <v>261.23048542194812</v>
      </c>
    </row>
    <row r="491" spans="2:5">
      <c r="B491">
        <f t="shared" ref="B491:B519" si="39">B490+$J$31/372</f>
        <v>2260</v>
      </c>
      <c r="C491">
        <f t="shared" si="36"/>
        <v>2.5687879663659527E-7</v>
      </c>
      <c r="D491" s="13">
        <f t="shared" si="37"/>
        <v>37.666666666666664</v>
      </c>
      <c r="E491">
        <f t="shared" si="38"/>
        <v>256.87879663659527</v>
      </c>
    </row>
    <row r="492" spans="2:5">
      <c r="B492">
        <f t="shared" si="39"/>
        <v>2265</v>
      </c>
      <c r="C492">
        <f t="shared" si="36"/>
        <v>2.525996293103551E-7</v>
      </c>
      <c r="D492" s="13">
        <f t="shared" si="37"/>
        <v>37.75</v>
      </c>
      <c r="E492">
        <f t="shared" si="38"/>
        <v>252.59962931035508</v>
      </c>
    </row>
    <row r="493" spans="2:5">
      <c r="B493">
        <f t="shared" si="39"/>
        <v>2270</v>
      </c>
      <c r="C493">
        <f t="shared" si="36"/>
        <v>2.4839177486368735E-7</v>
      </c>
      <c r="D493" s="13">
        <f t="shared" si="37"/>
        <v>37.833333333333336</v>
      </c>
      <c r="E493">
        <f t="shared" si="38"/>
        <v>248.39177486368735</v>
      </c>
    </row>
    <row r="494" spans="2:5">
      <c r="B494">
        <f t="shared" si="39"/>
        <v>2275</v>
      </c>
      <c r="C494">
        <f t="shared" si="36"/>
        <v>2.4425404485818672E-7</v>
      </c>
      <c r="D494" s="13">
        <f t="shared" si="37"/>
        <v>37.916666666666664</v>
      </c>
      <c r="E494">
        <f t="shared" si="38"/>
        <v>244.25404485818672</v>
      </c>
    </row>
    <row r="495" spans="2:5">
      <c r="B495">
        <f t="shared" si="39"/>
        <v>2280</v>
      </c>
      <c r="C495">
        <f t="shared" si="36"/>
        <v>2.4018527066092856E-7</v>
      </c>
      <c r="D495" s="13">
        <f t="shared" si="37"/>
        <v>38</v>
      </c>
      <c r="E495">
        <f t="shared" si="38"/>
        <v>240.18527066092855</v>
      </c>
    </row>
    <row r="496" spans="2:5">
      <c r="B496">
        <f t="shared" si="39"/>
        <v>2285</v>
      </c>
      <c r="C496">
        <f t="shared" si="36"/>
        <v>2.3618430311440753E-7</v>
      </c>
      <c r="D496" s="13">
        <f t="shared" si="37"/>
        <v>38.083333333333336</v>
      </c>
      <c r="E496">
        <f t="shared" si="38"/>
        <v>236.18430311440753</v>
      </c>
    </row>
    <row r="497" spans="2:5">
      <c r="B497">
        <f t="shared" si="39"/>
        <v>2290</v>
      </c>
      <c r="C497">
        <f t="shared" si="36"/>
        <v>2.3225001221197759E-7</v>
      </c>
      <c r="D497" s="13">
        <f t="shared" si="37"/>
        <v>38.166666666666664</v>
      </c>
      <c r="E497">
        <f t="shared" si="38"/>
        <v>232.25001221197758</v>
      </c>
    </row>
    <row r="498" spans="2:5">
      <c r="B498">
        <f t="shared" si="39"/>
        <v>2295</v>
      </c>
      <c r="C498">
        <f t="shared" si="36"/>
        <v>2.2838128677870035E-7</v>
      </c>
      <c r="D498" s="13">
        <f t="shared" si="37"/>
        <v>38.25</v>
      </c>
      <c r="E498">
        <f t="shared" si="38"/>
        <v>228.38128677870034</v>
      </c>
    </row>
    <row r="499" spans="2:5">
      <c r="B499">
        <f t="shared" si="39"/>
        <v>2300</v>
      </c>
      <c r="C499">
        <f t="shared" si="36"/>
        <v>2.2457703415751197E-7</v>
      </c>
      <c r="D499" s="13">
        <f t="shared" si="37"/>
        <v>38.333333333333336</v>
      </c>
      <c r="E499">
        <f t="shared" si="38"/>
        <v>224.57703415751197</v>
      </c>
    </row>
    <row r="500" spans="2:5">
      <c r="B500">
        <f t="shared" si="39"/>
        <v>2305</v>
      </c>
      <c r="C500">
        <f t="shared" si="36"/>
        <v>2.2083617990062093E-7</v>
      </c>
      <c r="D500" s="13">
        <f t="shared" si="37"/>
        <v>38.416666666666664</v>
      </c>
      <c r="E500">
        <f t="shared" si="38"/>
        <v>220.83617990062092</v>
      </c>
    </row>
    <row r="501" spans="2:5">
      <c r="B501">
        <f t="shared" si="39"/>
        <v>2310</v>
      </c>
      <c r="C501">
        <f t="shared" si="36"/>
        <v>2.171576674660474E-7</v>
      </c>
      <c r="D501" s="13">
        <f t="shared" si="37"/>
        <v>38.5</v>
      </c>
      <c r="E501">
        <f t="shared" si="38"/>
        <v>217.1576674660474</v>
      </c>
    </row>
    <row r="502" spans="2:5">
      <c r="B502">
        <f t="shared" si="39"/>
        <v>2315</v>
      </c>
      <c r="C502">
        <f t="shared" si="36"/>
        <v>2.1354045791922118E-7</v>
      </c>
      <c r="D502" s="13">
        <f t="shared" si="37"/>
        <v>38.583333333333336</v>
      </c>
      <c r="E502">
        <f t="shared" si="38"/>
        <v>213.54045791922118</v>
      </c>
    </row>
    <row r="503" spans="2:5">
      <c r="B503">
        <f t="shared" si="39"/>
        <v>2320</v>
      </c>
      <c r="C503">
        <f t="shared" si="36"/>
        <v>2.0998352963955153E-7</v>
      </c>
      <c r="D503" s="13">
        <f t="shared" si="37"/>
        <v>38.666666666666664</v>
      </c>
      <c r="E503">
        <f t="shared" si="38"/>
        <v>209.98352963955153</v>
      </c>
    </row>
    <row r="504" spans="2:5">
      <c r="B504">
        <f t="shared" si="39"/>
        <v>2325</v>
      </c>
      <c r="C504">
        <f t="shared" si="36"/>
        <v>2.0648587803188777E-7</v>
      </c>
      <c r="D504" s="13">
        <f t="shared" si="37"/>
        <v>38.75</v>
      </c>
      <c r="E504">
        <f t="shared" si="38"/>
        <v>206.48587803188778</v>
      </c>
    </row>
    <row r="505" spans="2:5">
      <c r="B505">
        <f t="shared" si="39"/>
        <v>2330</v>
      </c>
      <c r="C505">
        <f t="shared" si="36"/>
        <v>2.0304651524278777E-7</v>
      </c>
      <c r="D505" s="13">
        <f t="shared" si="37"/>
        <v>38.833333333333336</v>
      </c>
      <c r="E505">
        <f t="shared" si="38"/>
        <v>203.04651524278776</v>
      </c>
    </row>
    <row r="506" spans="2:5">
      <c r="B506">
        <f t="shared" si="39"/>
        <v>2335</v>
      </c>
      <c r="C506">
        <f t="shared" si="36"/>
        <v>1.9966446988151565E-7</v>
      </c>
      <c r="D506" s="13">
        <f t="shared" si="37"/>
        <v>38.916666666666664</v>
      </c>
      <c r="E506">
        <f t="shared" si="38"/>
        <v>199.66446988151566</v>
      </c>
    </row>
    <row r="507" spans="2:5">
      <c r="B507">
        <f t="shared" si="39"/>
        <v>2340</v>
      </c>
      <c r="C507">
        <f t="shared" si="36"/>
        <v>1.9633878674568809E-7</v>
      </c>
      <c r="D507" s="13">
        <f t="shared" si="37"/>
        <v>39</v>
      </c>
      <c r="E507">
        <f t="shared" si="38"/>
        <v>196.33878674568808</v>
      </c>
    </row>
    <row r="508" spans="2:5">
      <c r="B508">
        <f t="shared" si="39"/>
        <v>2345</v>
      </c>
      <c r="C508">
        <f t="shared" si="36"/>
        <v>1.930685265514938E-7</v>
      </c>
      <c r="D508" s="13">
        <f t="shared" si="37"/>
        <v>39.083333333333336</v>
      </c>
      <c r="E508">
        <f t="shared" si="38"/>
        <v>193.06852655149379</v>
      </c>
    </row>
    <row r="509" spans="2:5">
      <c r="B509">
        <f t="shared" si="39"/>
        <v>2350</v>
      </c>
      <c r="C509">
        <f t="shared" si="36"/>
        <v>1.898527656684082E-7</v>
      </c>
      <c r="D509" s="13">
        <f t="shared" si="37"/>
        <v>39.166666666666664</v>
      </c>
      <c r="E509">
        <f t="shared" si="38"/>
        <v>189.85276566840821</v>
      </c>
    </row>
    <row r="510" spans="2:5">
      <c r="B510">
        <f t="shared" si="39"/>
        <v>2355</v>
      </c>
      <c r="C510">
        <f t="shared" si="36"/>
        <v>1.8669059585832935E-7</v>
      </c>
      <c r="D510" s="13">
        <f t="shared" si="37"/>
        <v>39.25</v>
      </c>
      <c r="E510">
        <f t="shared" si="38"/>
        <v>186.69059585832935</v>
      </c>
    </row>
    <row r="511" spans="2:5">
      <c r="B511">
        <f t="shared" si="39"/>
        <v>2360</v>
      </c>
      <c r="C511">
        <f t="shared" si="36"/>
        <v>1.8358112401906164E-7</v>
      </c>
      <c r="D511" s="13">
        <f t="shared" si="37"/>
        <v>39.333333333333336</v>
      </c>
      <c r="E511">
        <f t="shared" si="38"/>
        <v>183.58112401906163</v>
      </c>
    </row>
    <row r="512" spans="2:5">
      <c r="B512">
        <f t="shared" si="39"/>
        <v>2365</v>
      </c>
      <c r="C512">
        <f t="shared" si="36"/>
        <v>1.805234719320732E-7</v>
      </c>
      <c r="D512" s="13">
        <f t="shared" si="37"/>
        <v>39.416666666666664</v>
      </c>
      <c r="E512">
        <f t="shared" si="38"/>
        <v>180.52347193207319</v>
      </c>
    </row>
    <row r="513" spans="2:5">
      <c r="B513">
        <f t="shared" si="39"/>
        <v>2370</v>
      </c>
      <c r="C513">
        <f t="shared" si="36"/>
        <v>1.7751677601445827E-7</v>
      </c>
      <c r="D513" s="13">
        <f t="shared" si="37"/>
        <v>39.5</v>
      </c>
      <c r="E513">
        <f t="shared" si="38"/>
        <v>177.51677601445826</v>
      </c>
    </row>
    <row r="514" spans="2:5">
      <c r="B514">
        <f t="shared" si="39"/>
        <v>2375</v>
      </c>
      <c r="C514">
        <f t="shared" si="36"/>
        <v>1.7456018707503252E-7</v>
      </c>
      <c r="D514" s="13">
        <f t="shared" si="37"/>
        <v>39.583333333333336</v>
      </c>
      <c r="E514">
        <f t="shared" si="38"/>
        <v>174.56018707503253</v>
      </c>
    </row>
    <row r="515" spans="2:5">
      <c r="B515">
        <f t="shared" si="39"/>
        <v>2380</v>
      </c>
      <c r="C515">
        <f t="shared" si="36"/>
        <v>1.7165287007449299E-7</v>
      </c>
      <c r="D515" s="13">
        <f t="shared" si="37"/>
        <v>39.666666666666664</v>
      </c>
      <c r="E515">
        <f t="shared" si="38"/>
        <v>171.65287007449299</v>
      </c>
    </row>
    <row r="516" spans="2:5">
      <c r="B516">
        <f t="shared" si="39"/>
        <v>2385</v>
      </c>
      <c r="C516">
        <f t="shared" si="36"/>
        <v>1.6879400388957518E-7</v>
      </c>
      <c r="D516" s="13">
        <f t="shared" si="37"/>
        <v>39.75</v>
      </c>
      <c r="E516">
        <f t="shared" si="38"/>
        <v>168.79400388957518</v>
      </c>
    </row>
    <row r="517" spans="2:5">
      <c r="B517">
        <f t="shared" si="39"/>
        <v>2390</v>
      </c>
      <c r="C517">
        <f t="shared" si="36"/>
        <v>1.6598278108114053E-7</v>
      </c>
      <c r="D517" s="13">
        <f t="shared" si="37"/>
        <v>39.833333333333336</v>
      </c>
      <c r="E517">
        <f t="shared" si="38"/>
        <v>165.98278108114053</v>
      </c>
    </row>
    <row r="518" spans="2:5">
      <c r="B518">
        <f t="shared" si="39"/>
        <v>2395</v>
      </c>
      <c r="C518">
        <f t="shared" si="36"/>
        <v>1.6321840766612873E-7</v>
      </c>
      <c r="D518" s="13">
        <f t="shared" si="37"/>
        <v>39.916666666666664</v>
      </c>
      <c r="E518">
        <f t="shared" si="38"/>
        <v>163.21840766612871</v>
      </c>
    </row>
    <row r="519" spans="2:5">
      <c r="B519" s="16">
        <f t="shared" si="39"/>
        <v>2400</v>
      </c>
      <c r="C519">
        <f t="shared" si="36"/>
        <v>1.6050010289331021E-7</v>
      </c>
      <c r="D519" s="13">
        <f t="shared" si="37"/>
        <v>40</v>
      </c>
      <c r="E519">
        <f t="shared" si="38"/>
        <v>160.50010289331021</v>
      </c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DO519"/>
  <sheetViews>
    <sheetView zoomScaleNormal="100" workbookViewId="0">
      <selection activeCell="A10" sqref="A10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6" max="7" width="12.125" bestFit="1" customWidth="1"/>
    <col min="8" max="8" width="14.375" customWidth="1"/>
    <col min="9" max="9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</row>
    <row r="8" spans="1:119">
      <c r="A8" s="4"/>
      <c r="B8" s="5"/>
      <c r="C8" s="5"/>
      <c r="D8" s="5"/>
      <c r="E8" s="5"/>
      <c r="F8" s="5"/>
      <c r="G8" s="6"/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470</v>
      </c>
      <c r="C11" s="13"/>
      <c r="D11">
        <v>470</v>
      </c>
      <c r="E11">
        <v>470</v>
      </c>
      <c r="F11">
        <v>470</v>
      </c>
      <c r="G11">
        <v>470</v>
      </c>
      <c r="H11">
        <v>470</v>
      </c>
      <c r="I11">
        <v>470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/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/>
      <c r="D13" s="13">
        <f>1/180</f>
        <v>5.5555555555555558E-3</v>
      </c>
      <c r="E13" s="13">
        <f t="shared" ref="E13:I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/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/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>
      <c r="A16" t="s">
        <v>1</v>
      </c>
      <c r="B16" s="13">
        <v>0.9</v>
      </c>
      <c r="C16" s="14"/>
      <c r="D16">
        <v>0.9</v>
      </c>
      <c r="E16">
        <v>0.9</v>
      </c>
      <c r="F16">
        <v>0.9</v>
      </c>
      <c r="G16">
        <v>0.9</v>
      </c>
      <c r="H16">
        <v>0.9</v>
      </c>
      <c r="I16">
        <v>0.9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/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/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/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>
      <c r="A20" s="15" t="s">
        <v>2</v>
      </c>
      <c r="B20">
        <f>1.66*10^-10</f>
        <v>1.66E-10</v>
      </c>
      <c r="C20" s="14"/>
      <c r="D20">
        <f t="shared" ref="D20:I20" si="1">1.66*10^-10</f>
        <v>1.66E-10</v>
      </c>
      <c r="E20">
        <f t="shared" si="1"/>
        <v>1.66E-10</v>
      </c>
      <c r="F20">
        <f t="shared" si="1"/>
        <v>1.66E-10</v>
      </c>
      <c r="G20">
        <f t="shared" si="1"/>
        <v>1.66E-10</v>
      </c>
      <c r="H20">
        <f t="shared" si="1"/>
        <v>1.66E-10</v>
      </c>
      <c r="I20">
        <f t="shared" si="1"/>
        <v>1.66E-10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3</v>
      </c>
      <c r="B21" s="13">
        <v>0</v>
      </c>
      <c r="C21" s="13"/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13">
        <v>0</v>
      </c>
      <c r="C22" s="13"/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3</v>
      </c>
      <c r="B23" s="13">
        <v>0</v>
      </c>
      <c r="C23" s="13"/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13">
        <v>0</v>
      </c>
      <c r="C24" s="13"/>
      <c r="D24">
        <v>0</v>
      </c>
      <c r="E24">
        <v>0</v>
      </c>
      <c r="F24" s="13">
        <v>0</v>
      </c>
      <c r="G24" s="13">
        <v>0</v>
      </c>
      <c r="H24" s="13">
        <v>0</v>
      </c>
      <c r="I24">
        <v>0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>
        <f>2*10^-10</f>
        <v>2.0000000000000001E-10</v>
      </c>
      <c r="D25">
        <f t="shared" ref="D25" si="2">2*10^-10</f>
        <v>2.0000000000000001E-10</v>
      </c>
      <c r="E25">
        <v>0</v>
      </c>
      <c r="F25">
        <v>0</v>
      </c>
      <c r="G25">
        <v>0</v>
      </c>
      <c r="H25">
        <v>0</v>
      </c>
      <c r="I25">
        <v>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3</v>
      </c>
      <c r="B26">
        <v>0</v>
      </c>
      <c r="C26" s="13"/>
      <c r="D26">
        <f>- 1.6666666666667*10^-12</f>
        <v>-1.6666666666667001E-12</v>
      </c>
      <c r="E26">
        <v>0</v>
      </c>
      <c r="F26" s="22">
        <v>0</v>
      </c>
      <c r="G26" s="22">
        <v>0</v>
      </c>
      <c r="H26" s="22">
        <v>0</v>
      </c>
      <c r="I26" s="22">
        <v>0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13">
        <v>0</v>
      </c>
      <c r="C27" s="20"/>
      <c r="D27">
        <v>0</v>
      </c>
      <c r="E27">
        <v>0</v>
      </c>
      <c r="F27" s="22">
        <v>0</v>
      </c>
      <c r="G27" s="22">
        <f>1*10^-5*0.5</f>
        <v>5.0000000000000004E-6</v>
      </c>
      <c r="H27" s="22">
        <f>1*10^-5*0.5</f>
        <v>5.0000000000000004E-6</v>
      </c>
      <c r="I27" s="22">
        <v>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3</v>
      </c>
      <c r="B28" s="13">
        <v>0</v>
      </c>
      <c r="C28" s="20"/>
      <c r="D28">
        <v>0</v>
      </c>
      <c r="E28">
        <v>0</v>
      </c>
      <c r="F28" s="22">
        <f>0.5*5.55555555555555*10^-8</f>
        <v>2.7777777777777751E-8</v>
      </c>
      <c r="G28" s="22">
        <v>0</v>
      </c>
      <c r="H28" s="22">
        <f>0.5*-5.55555555555555*10^-8</f>
        <v>-2.7777777777777751E-8</v>
      </c>
      <c r="I28" s="23">
        <v>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F29" s="22"/>
      <c r="G29" s="22"/>
      <c r="H29" s="22"/>
      <c r="I29" s="22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14</v>
      </c>
      <c r="B30" s="21">
        <v>0</v>
      </c>
      <c r="C30" s="11"/>
      <c r="D30" s="21">
        <v>1</v>
      </c>
      <c r="E30" s="21">
        <v>2</v>
      </c>
      <c r="F30" s="24">
        <v>3</v>
      </c>
      <c r="G30" s="24">
        <v>4</v>
      </c>
      <c r="H30" s="24">
        <v>5</v>
      </c>
      <c r="I30" s="24">
        <v>6</v>
      </c>
      <c r="J30" s="21">
        <v>7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6</v>
      </c>
      <c r="B31">
        <v>0</v>
      </c>
      <c r="D31">
        <v>600</v>
      </c>
      <c r="E31">
        <v>720</v>
      </c>
      <c r="F31" s="22">
        <v>1020</v>
      </c>
      <c r="G31" s="22">
        <v>1200</v>
      </c>
      <c r="H31" s="22">
        <v>1500</v>
      </c>
      <c r="I31" s="22">
        <v>1680</v>
      </c>
      <c r="J31">
        <v>1860</v>
      </c>
    </row>
    <row r="32" spans="1:119">
      <c r="A32" s="10" t="s">
        <v>7</v>
      </c>
      <c r="B32">
        <f>B13*(1+B14-B12*B18*B16*B15)</f>
        <v>3.3611111111111112E-3</v>
      </c>
      <c r="D32">
        <f>D13*(1+D14-D12*D18*D16*D15)</f>
        <v>3.3611111111111112E-3</v>
      </c>
      <c r="E32">
        <f t="shared" ref="E32:I32" si="3">E13*(1+E14-E12*E18*E16*E15)</f>
        <v>3.3611111111111112E-3</v>
      </c>
      <c r="F32" s="22">
        <f t="shared" si="3"/>
        <v>3.3611111111111112E-3</v>
      </c>
      <c r="G32" s="22">
        <f t="shared" si="3"/>
        <v>3.3611111111111112E-3</v>
      </c>
      <c r="H32" s="22">
        <f t="shared" si="3"/>
        <v>3.3611111111111112E-3</v>
      </c>
      <c r="I32" s="22">
        <f t="shared" si="3"/>
        <v>3.3611111111111112E-3</v>
      </c>
    </row>
    <row r="33" spans="1:9">
      <c r="A33" s="10" t="s">
        <v>4</v>
      </c>
      <c r="B33">
        <f>1/B11*(B20+B22*B24*B15+(1-B12)*(B25+B27)*B19*B17*B15)</f>
        <v>5.2553191489361702E-13</v>
      </c>
      <c r="D33">
        <f t="shared" ref="D33:I33" si="4">1/D11*(D20+D22*D24*D15+(1-D12)*(D25+D27)*D19*D17*D15)</f>
        <v>5.2553191489361702E-13</v>
      </c>
      <c r="E33">
        <f t="shared" si="4"/>
        <v>3.5319148936170213E-13</v>
      </c>
      <c r="F33">
        <f t="shared" si="4"/>
        <v>3.5319148936170213E-13</v>
      </c>
      <c r="G33">
        <f t="shared" si="4"/>
        <v>4.3088638297872341E-9</v>
      </c>
      <c r="H33">
        <f t="shared" si="4"/>
        <v>4.3088638297872341E-9</v>
      </c>
      <c r="I33">
        <f t="shared" si="4"/>
        <v>3.5319148936170213E-13</v>
      </c>
    </row>
    <row r="34" spans="1:9">
      <c r="A34" s="10" t="s">
        <v>5</v>
      </c>
      <c r="B34">
        <f>1/B11*(B21+B23*B24*B15+(1-B12)*(B26+B28)*B19*B17*B15)</f>
        <v>0</v>
      </c>
      <c r="D34">
        <f t="shared" ref="D34:I34" si="5">1/D11*(D21+D23*D24*D15+(1-D12)*(D26+D28)*D19*D17*D15)</f>
        <v>-1.4361702127659863E-15</v>
      </c>
      <c r="E34">
        <f t="shared" si="5"/>
        <v>0</v>
      </c>
      <c r="F34">
        <f t="shared" si="5"/>
        <v>2.3936170212765936E-11</v>
      </c>
      <c r="G34">
        <f t="shared" si="5"/>
        <v>0</v>
      </c>
      <c r="H34">
        <f t="shared" si="5"/>
        <v>-2.3936170212765936E-11</v>
      </c>
      <c r="I34">
        <f t="shared" si="5"/>
        <v>0</v>
      </c>
    </row>
    <row r="35" spans="1:9">
      <c r="A35" s="10" t="s">
        <v>8</v>
      </c>
      <c r="B35">
        <f>0.1*10^-9</f>
        <v>1.0000000000000002E-10</v>
      </c>
      <c r="C35" s="14"/>
      <c r="D35">
        <f>C159</f>
        <v>1.4885562980895691E-10</v>
      </c>
      <c r="E35">
        <f>C183</f>
        <v>1.4226547933516841E-10</v>
      </c>
      <c r="F35">
        <f>C243</f>
        <v>1.1864737027592914E-10</v>
      </c>
      <c r="G35">
        <f>C279</f>
        <v>3.2020821907649838E-7</v>
      </c>
      <c r="H35">
        <f>C339</f>
        <v>9.3109761981966596E-7</v>
      </c>
      <c r="I35">
        <f>C375</f>
        <v>7.7027456726556709E-7</v>
      </c>
    </row>
    <row r="36" spans="1:9">
      <c r="A36" s="10" t="s">
        <v>11</v>
      </c>
      <c r="B36">
        <f>B35-(1/B32)*(B33-B34/B32)</f>
        <v>-5.6356602778266207E-11</v>
      </c>
      <c r="D36">
        <f>D35-(1/D32)*(D33-D34/D32)</f>
        <v>-1.3462866887428287E-10</v>
      </c>
      <c r="E36">
        <f t="shared" ref="E36:H36" si="6">E35-(1/E32)*(E33-E34/E32)</f>
        <v>3.7183713905240509E-11</v>
      </c>
      <c r="F36">
        <f t="shared" si="6"/>
        <v>2.1188084973543611E-6</v>
      </c>
      <c r="G36">
        <f t="shared" si="6"/>
        <v>-9.6176779639738923E-7</v>
      </c>
      <c r="H36">
        <f t="shared" si="6"/>
        <v>-2.4696733274037372E-6</v>
      </c>
      <c r="I36">
        <f>I35-(1/I32)*(I33-I34/I32)</f>
        <v>7.7016948550013717E-7</v>
      </c>
    </row>
    <row r="38" spans="1:9">
      <c r="A38" s="17"/>
      <c r="B38" s="17" t="s">
        <v>9</v>
      </c>
      <c r="C38" s="17" t="s">
        <v>10</v>
      </c>
      <c r="D38" s="17" t="s">
        <v>12</v>
      </c>
      <c r="E38" s="17" t="s">
        <v>13</v>
      </c>
    </row>
    <row r="39" spans="1:9">
      <c r="B39" s="16">
        <v>0</v>
      </c>
      <c r="C39" s="16">
        <f>B35</f>
        <v>1.0000000000000002E-10</v>
      </c>
      <c r="D39" s="13">
        <f>B39/60</f>
        <v>0</v>
      </c>
      <c r="E39">
        <f>C39*10^9</f>
        <v>0.10000000000000002</v>
      </c>
    </row>
    <row r="40" spans="1:9">
      <c r="B40">
        <f>B39+J31/372</f>
        <v>5</v>
      </c>
      <c r="C40">
        <f>$B$36*EXP(-$B$32*B40)+(1/$B$32)*($B$33+$B$34*(B40-1/$B$32))</f>
        <v>1.0093919010887721E-10</v>
      </c>
      <c r="D40" s="13">
        <f t="shared" ref="D40:D103" si="7">B40/60</f>
        <v>8.3333333333333329E-2</v>
      </c>
      <c r="E40">
        <f t="shared" ref="E40:E103" si="8">C40*10^9</f>
        <v>0.10093919010887721</v>
      </c>
    </row>
    <row r="41" spans="1:9">
      <c r="B41">
        <f>B40+$J$31/372</f>
        <v>10</v>
      </c>
      <c r="C41">
        <f t="shared" ref="C41:C104" si="9">$B$36*EXP(-$B$32*B41)+(1/$B$32)*($B$33+$B$34*(B41-1/$B$32))</f>
        <v>1.0186272849254159E-10</v>
      </c>
      <c r="D41" s="13">
        <f t="shared" si="7"/>
        <v>0.16666666666666666</v>
      </c>
      <c r="E41">
        <f t="shared" si="8"/>
        <v>0.10186272849254159</v>
      </c>
    </row>
    <row r="42" spans="1:9">
      <c r="B42">
        <f>B41+$J$31/372</f>
        <v>15</v>
      </c>
      <c r="C42">
        <f t="shared" si="9"/>
        <v>1.027708759890278E-10</v>
      </c>
      <c r="D42" s="13">
        <f t="shared" si="7"/>
        <v>0.25</v>
      </c>
      <c r="E42">
        <f t="shared" si="8"/>
        <v>0.1027708759890278</v>
      </c>
    </row>
    <row r="43" spans="1:9">
      <c r="B43">
        <f t="shared" ref="B43:B106" si="10">B42+$J$31/372</f>
        <v>20</v>
      </c>
      <c r="C43">
        <f t="shared" si="9"/>
        <v>1.036638890894707E-10</v>
      </c>
      <c r="D43" s="13">
        <f t="shared" si="7"/>
        <v>0.33333333333333331</v>
      </c>
      <c r="E43">
        <f t="shared" si="8"/>
        <v>0.10366388908947069</v>
      </c>
    </row>
    <row r="44" spans="1:9">
      <c r="B44">
        <f t="shared" si="10"/>
        <v>25</v>
      </c>
      <c r="C44">
        <f>$B$36*EXP(-$B$32*B44)+(1/$B$32)*($B$33+$B$34*(B44-1/$B$32))</f>
        <v>1.0454202001054708E-10</v>
      </c>
      <c r="D44" s="13">
        <f t="shared" si="7"/>
        <v>0.41666666666666669</v>
      </c>
      <c r="E44">
        <f t="shared" si="8"/>
        <v>0.10454202001054708</v>
      </c>
    </row>
    <row r="45" spans="1:9">
      <c r="B45">
        <f t="shared" si="10"/>
        <v>30</v>
      </c>
      <c r="C45">
        <f t="shared" si="9"/>
        <v>1.0540551676571004E-10</v>
      </c>
      <c r="D45" s="13">
        <f t="shared" si="7"/>
        <v>0.5</v>
      </c>
      <c r="E45">
        <f t="shared" si="8"/>
        <v>0.10540551676571004</v>
      </c>
    </row>
    <row r="46" spans="1:9">
      <c r="B46">
        <f t="shared" si="10"/>
        <v>35</v>
      </c>
      <c r="C46">
        <f t="shared" si="9"/>
        <v>1.0625462323523624E-10</v>
      </c>
      <c r="D46" s="13">
        <f t="shared" si="7"/>
        <v>0.58333333333333337</v>
      </c>
      <c r="E46">
        <f t="shared" si="8"/>
        <v>0.10625462323523624</v>
      </c>
    </row>
    <row r="47" spans="1:9">
      <c r="B47">
        <f t="shared" si="10"/>
        <v>40</v>
      </c>
      <c r="C47">
        <f t="shared" si="9"/>
        <v>1.0708957923510583E-10</v>
      </c>
      <c r="D47" s="13">
        <f t="shared" si="7"/>
        <v>0.66666666666666663</v>
      </c>
      <c r="E47">
        <f t="shared" si="8"/>
        <v>0.10708957923510583</v>
      </c>
    </row>
    <row r="48" spans="1:9">
      <c r="B48">
        <f t="shared" si="10"/>
        <v>45</v>
      </c>
      <c r="C48">
        <f t="shared" si="9"/>
        <v>1.0791062058473453E-10</v>
      </c>
      <c r="D48" s="13">
        <f t="shared" si="7"/>
        <v>0.75</v>
      </c>
      <c r="E48">
        <f t="shared" si="8"/>
        <v>0.10791062058473454</v>
      </c>
    </row>
    <row r="49" spans="2:5">
      <c r="B49">
        <f t="shared" si="10"/>
        <v>50</v>
      </c>
      <c r="C49">
        <f t="shared" si="9"/>
        <v>1.0871797917357681E-10</v>
      </c>
      <c r="D49" s="13">
        <f t="shared" si="7"/>
        <v>0.83333333333333337</v>
      </c>
      <c r="E49">
        <f t="shared" si="8"/>
        <v>0.10871797917357681</v>
      </c>
    </row>
    <row r="50" spans="2:5">
      <c r="B50">
        <f t="shared" si="10"/>
        <v>55</v>
      </c>
      <c r="C50">
        <f t="shared" si="9"/>
        <v>1.0951188302661925E-10</v>
      </c>
      <c r="D50" s="13">
        <f t="shared" si="7"/>
        <v>0.91666666666666663</v>
      </c>
      <c r="E50">
        <f t="shared" si="8"/>
        <v>0.10951188302661925</v>
      </c>
    </row>
    <row r="51" spans="2:5">
      <c r="B51">
        <f t="shared" si="10"/>
        <v>60</v>
      </c>
      <c r="C51">
        <f t="shared" si="9"/>
        <v>1.1029255636878241E-10</v>
      </c>
      <c r="D51" s="13">
        <f t="shared" si="7"/>
        <v>1</v>
      </c>
      <c r="E51">
        <f t="shared" si="8"/>
        <v>0.11029255636878241</v>
      </c>
    </row>
    <row r="52" spans="2:5">
      <c r="B52">
        <f t="shared" si="10"/>
        <v>65</v>
      </c>
      <c r="C52">
        <f t="shared" si="9"/>
        <v>1.1106021968824943E-10</v>
      </c>
      <c r="D52" s="13">
        <f t="shared" si="7"/>
        <v>1.0833333333333333</v>
      </c>
      <c r="E52">
        <f t="shared" si="8"/>
        <v>0.11106021968824943</v>
      </c>
    </row>
    <row r="53" spans="2:5">
      <c r="B53">
        <f t="shared" si="10"/>
        <v>70</v>
      </c>
      <c r="C53">
        <f t="shared" si="9"/>
        <v>1.1181508979873915E-10</v>
      </c>
      <c r="D53" s="13">
        <f t="shared" si="7"/>
        <v>1.1666666666666667</v>
      </c>
      <c r="E53">
        <f t="shared" si="8"/>
        <v>0.11181508979873915</v>
      </c>
    </row>
    <row r="54" spans="2:5">
      <c r="B54">
        <f t="shared" si="10"/>
        <v>75</v>
      </c>
      <c r="C54">
        <f t="shared" si="9"/>
        <v>1.1255737990074172E-10</v>
      </c>
      <c r="D54" s="13">
        <f t="shared" si="7"/>
        <v>1.25</v>
      </c>
      <c r="E54">
        <f t="shared" si="8"/>
        <v>0.11255737990074172</v>
      </c>
    </row>
    <row r="55" spans="2:5">
      <c r="B55">
        <f t="shared" si="10"/>
        <v>80</v>
      </c>
      <c r="C55">
        <f t="shared" si="9"/>
        <v>1.1328729964173331E-10</v>
      </c>
      <c r="D55" s="13">
        <f t="shared" si="7"/>
        <v>1.3333333333333333</v>
      </c>
      <c r="E55">
        <f t="shared" si="8"/>
        <v>0.11328729964173331</v>
      </c>
    </row>
    <row r="56" spans="2:5">
      <c r="B56">
        <f t="shared" si="10"/>
        <v>85</v>
      </c>
      <c r="C56">
        <f t="shared" si="9"/>
        <v>1.1400505517538775E-10</v>
      </c>
      <c r="D56" s="13">
        <f t="shared" si="7"/>
        <v>1.4166666666666667</v>
      </c>
      <c r="E56">
        <f t="shared" si="8"/>
        <v>0.11400505517538775</v>
      </c>
    </row>
    <row r="57" spans="2:5">
      <c r="B57">
        <f t="shared" si="10"/>
        <v>90</v>
      </c>
      <c r="C57">
        <f t="shared" si="9"/>
        <v>1.1471084921980102E-10</v>
      </c>
      <c r="D57" s="13">
        <f t="shared" si="7"/>
        <v>1.5</v>
      </c>
      <c r="E57">
        <f t="shared" si="8"/>
        <v>0.11471084921980101</v>
      </c>
    </row>
    <row r="58" spans="2:5">
      <c r="B58">
        <f t="shared" si="10"/>
        <v>95</v>
      </c>
      <c r="C58">
        <f t="shared" si="9"/>
        <v>1.1540488111474576E-10</v>
      </c>
      <c r="D58" s="13">
        <f t="shared" si="7"/>
        <v>1.5833333333333333</v>
      </c>
      <c r="E58">
        <f t="shared" si="8"/>
        <v>0.11540488111474576</v>
      </c>
    </row>
    <row r="59" spans="2:5">
      <c r="B59">
        <f t="shared" si="10"/>
        <v>100</v>
      </c>
      <c r="C59">
        <f t="shared" si="9"/>
        <v>1.1608734687797134E-10</v>
      </c>
      <c r="D59" s="13">
        <f t="shared" si="7"/>
        <v>1.6666666666666667</v>
      </c>
      <c r="E59">
        <f t="shared" si="8"/>
        <v>0.11608734687797134</v>
      </c>
    </row>
    <row r="60" spans="2:5">
      <c r="B60">
        <f t="shared" si="10"/>
        <v>105</v>
      </c>
      <c r="C60">
        <f t="shared" si="9"/>
        <v>1.167584392605659E-10</v>
      </c>
      <c r="D60" s="13">
        <f t="shared" si="7"/>
        <v>1.75</v>
      </c>
      <c r="E60">
        <f t="shared" si="8"/>
        <v>0.11675843926056591</v>
      </c>
    </row>
    <row r="61" spans="2:5">
      <c r="B61">
        <f t="shared" si="10"/>
        <v>110</v>
      </c>
      <c r="C61">
        <f t="shared" si="9"/>
        <v>1.1741834780139561E-10</v>
      </c>
      <c r="D61" s="13">
        <f t="shared" si="7"/>
        <v>1.8333333333333333</v>
      </c>
      <c r="E61">
        <f t="shared" si="8"/>
        <v>0.11741834780139561</v>
      </c>
    </row>
    <row r="62" spans="2:5">
      <c r="B62">
        <f t="shared" si="10"/>
        <v>115</v>
      </c>
      <c r="C62">
        <f t="shared" si="9"/>
        <v>1.1806725888063687E-10</v>
      </c>
      <c r="D62" s="13">
        <f t="shared" si="7"/>
        <v>1.9166666666666667</v>
      </c>
      <c r="E62">
        <f t="shared" si="8"/>
        <v>0.11806725888063686</v>
      </c>
    </row>
    <row r="63" spans="2:5">
      <c r="B63">
        <f t="shared" si="10"/>
        <v>120</v>
      </c>
      <c r="C63">
        <f t="shared" si="9"/>
        <v>1.1870535577241615E-10</v>
      </c>
      <c r="D63" s="13">
        <f t="shared" si="7"/>
        <v>2</v>
      </c>
      <c r="E63">
        <f t="shared" si="8"/>
        <v>0.11870535577241614</v>
      </c>
    </row>
    <row r="64" spans="2:5">
      <c r="B64">
        <f t="shared" si="10"/>
        <v>125</v>
      </c>
      <c r="C64">
        <f t="shared" si="9"/>
        <v>1.193328186965728E-10</v>
      </c>
      <c r="D64" s="13">
        <f t="shared" si="7"/>
        <v>2.0833333333333335</v>
      </c>
      <c r="E64">
        <f t="shared" si="8"/>
        <v>0.11933281869657281</v>
      </c>
    </row>
    <row r="65" spans="2:5">
      <c r="B65">
        <f t="shared" si="10"/>
        <v>130</v>
      </c>
      <c r="C65">
        <f t="shared" si="9"/>
        <v>1.1994982486955918E-10</v>
      </c>
      <c r="D65" s="13">
        <f t="shared" si="7"/>
        <v>2.1666666666666665</v>
      </c>
      <c r="E65">
        <f t="shared" si="8"/>
        <v>0.11994982486955919</v>
      </c>
    </row>
    <row r="66" spans="2:5">
      <c r="B66">
        <f t="shared" si="10"/>
        <v>135</v>
      </c>
      <c r="C66">
        <f t="shared" si="9"/>
        <v>1.2055654855449237E-10</v>
      </c>
      <c r="D66" s="13">
        <f t="shared" si="7"/>
        <v>2.25</v>
      </c>
      <c r="E66">
        <f t="shared" si="8"/>
        <v>0.12055654855449237</v>
      </c>
    </row>
    <row r="67" spans="2:5">
      <c r="B67">
        <f t="shared" si="10"/>
        <v>140</v>
      </c>
      <c r="C67">
        <f t="shared" si="9"/>
        <v>1.2115316111037203E-10</v>
      </c>
      <c r="D67" s="13">
        <f t="shared" si="7"/>
        <v>2.3333333333333335</v>
      </c>
      <c r="E67">
        <f t="shared" si="8"/>
        <v>0.12115316111037203</v>
      </c>
    </row>
    <row r="68" spans="2:5">
      <c r="B68">
        <f t="shared" si="10"/>
        <v>145</v>
      </c>
      <c r="C68">
        <f t="shared" si="9"/>
        <v>1.2173983104047777E-10</v>
      </c>
      <c r="D68" s="13">
        <f t="shared" si="7"/>
        <v>2.4166666666666665</v>
      </c>
      <c r="E68">
        <f t="shared" si="8"/>
        <v>0.12173983104047777</v>
      </c>
    </row>
    <row r="69" spans="2:5">
      <c r="B69">
        <f t="shared" si="10"/>
        <v>150</v>
      </c>
      <c r="C69">
        <f t="shared" si="9"/>
        <v>1.2231672403996013E-10</v>
      </c>
      <c r="D69" s="13">
        <f t="shared" si="7"/>
        <v>2.5</v>
      </c>
      <c r="E69">
        <f t="shared" si="8"/>
        <v>0.12231672403996013</v>
      </c>
    </row>
    <row r="70" spans="2:5">
      <c r="B70">
        <f t="shared" si="10"/>
        <v>155</v>
      </c>
      <c r="C70">
        <f t="shared" si="9"/>
        <v>1.2288400304263851E-10</v>
      </c>
      <c r="D70" s="13">
        <f t="shared" si="7"/>
        <v>2.5833333333333335</v>
      </c>
      <c r="E70">
        <f t="shared" si="8"/>
        <v>0.12288400304263851</v>
      </c>
    </row>
    <row r="71" spans="2:5">
      <c r="B71">
        <f t="shared" si="10"/>
        <v>160</v>
      </c>
      <c r="C71">
        <f t="shared" si="9"/>
        <v>1.2344182826701895E-10</v>
      </c>
      <c r="D71" s="13">
        <f t="shared" si="7"/>
        <v>2.6666666666666665</v>
      </c>
      <c r="E71">
        <f t="shared" si="8"/>
        <v>0.12344182826701895</v>
      </c>
    </row>
    <row r="72" spans="2:5">
      <c r="B72">
        <f t="shared" si="10"/>
        <v>165</v>
      </c>
      <c r="C72">
        <f t="shared" si="9"/>
        <v>1.2399035726154538E-10</v>
      </c>
      <c r="D72" s="13">
        <f t="shared" si="7"/>
        <v>2.75</v>
      </c>
      <c r="E72">
        <f t="shared" si="8"/>
        <v>0.12399035726154538</v>
      </c>
    </row>
    <row r="73" spans="2:5">
      <c r="B73">
        <f t="shared" si="10"/>
        <v>170</v>
      </c>
      <c r="C73">
        <f t="shared" si="9"/>
        <v>1.245297449490963E-10</v>
      </c>
      <c r="D73" s="13">
        <f t="shared" si="7"/>
        <v>2.8333333333333335</v>
      </c>
      <c r="E73">
        <f t="shared" si="8"/>
        <v>0.1245297449490963</v>
      </c>
    </row>
    <row r="74" spans="2:5">
      <c r="B74">
        <f t="shared" si="10"/>
        <v>175</v>
      </c>
      <c r="C74">
        <f t="shared" si="9"/>
        <v>1.2506014367074041E-10</v>
      </c>
      <c r="D74" s="13">
        <f t="shared" si="7"/>
        <v>2.9166666666666665</v>
      </c>
      <c r="E74">
        <f t="shared" si="8"/>
        <v>0.12506014367074042</v>
      </c>
    </row>
    <row r="75" spans="2:5">
      <c r="B75">
        <f t="shared" si="10"/>
        <v>180</v>
      </c>
      <c r="C75">
        <f t="shared" si="9"/>
        <v>1.2558170322876264E-10</v>
      </c>
      <c r="D75" s="13">
        <f t="shared" si="7"/>
        <v>3</v>
      </c>
      <c r="E75">
        <f t="shared" si="8"/>
        <v>0.12558170322876264</v>
      </c>
    </row>
    <row r="76" spans="2:5">
      <c r="B76">
        <f t="shared" si="10"/>
        <v>185</v>
      </c>
      <c r="C76">
        <f t="shared" si="9"/>
        <v>1.2609457092897345E-10</v>
      </c>
      <c r="D76" s="13">
        <f t="shared" si="7"/>
        <v>3.0833333333333335</v>
      </c>
      <c r="E76">
        <f t="shared" si="8"/>
        <v>0.12609457092897344</v>
      </c>
    </row>
    <row r="77" spans="2:5">
      <c r="B77">
        <f t="shared" si="10"/>
        <v>190</v>
      </c>
      <c r="C77">
        <f t="shared" si="9"/>
        <v>1.2659889162231276E-10</v>
      </c>
      <c r="D77" s="13">
        <f t="shared" si="7"/>
        <v>3.1666666666666665</v>
      </c>
      <c r="E77">
        <f t="shared" si="8"/>
        <v>0.12659889162231275</v>
      </c>
    </row>
    <row r="78" spans="2:5">
      <c r="B78">
        <f t="shared" si="10"/>
        <v>195</v>
      </c>
      <c r="C78">
        <f t="shared" si="9"/>
        <v>1.2709480774576072E-10</v>
      </c>
      <c r="D78" s="13">
        <f t="shared" si="7"/>
        <v>3.25</v>
      </c>
      <c r="E78">
        <f t="shared" si="8"/>
        <v>0.12709480774576071</v>
      </c>
    </row>
    <row r="79" spans="2:5">
      <c r="B79">
        <f t="shared" si="10"/>
        <v>200</v>
      </c>
      <c r="C79">
        <f t="shared" si="9"/>
        <v>1.2758245936256685E-10</v>
      </c>
      <c r="D79" s="13">
        <f t="shared" si="7"/>
        <v>3.3333333333333335</v>
      </c>
      <c r="E79">
        <f t="shared" si="8"/>
        <v>0.12758245936256685</v>
      </c>
    </row>
    <row r="80" spans="2:5">
      <c r="B80">
        <f t="shared" si="10"/>
        <v>205</v>
      </c>
      <c r="C80">
        <f t="shared" si="9"/>
        <v>1.2806198420180821E-10</v>
      </c>
      <c r="D80" s="13">
        <f t="shared" si="7"/>
        <v>3.4166666666666665</v>
      </c>
      <c r="E80">
        <f t="shared" si="8"/>
        <v>0.12806198420180823</v>
      </c>
    </row>
    <row r="81" spans="2:5">
      <c r="B81">
        <f t="shared" si="10"/>
        <v>210</v>
      </c>
      <c r="C81">
        <f t="shared" si="9"/>
        <v>1.2853351769728909E-10</v>
      </c>
      <c r="D81" s="13">
        <f t="shared" si="7"/>
        <v>3.5</v>
      </c>
      <c r="E81">
        <f t="shared" si="8"/>
        <v>0.1285335176972891</v>
      </c>
    </row>
    <row r="82" spans="2:5">
      <c r="B82">
        <f t="shared" si="10"/>
        <v>215</v>
      </c>
      <c r="C82">
        <f t="shared" si="9"/>
        <v>1.2899719302579167E-10</v>
      </c>
      <c r="D82" s="13">
        <f t="shared" si="7"/>
        <v>3.5833333333333335</v>
      </c>
      <c r="E82">
        <f t="shared" si="8"/>
        <v>0.12899719302579166</v>
      </c>
    </row>
    <row r="83" spans="2:5">
      <c r="B83">
        <f t="shared" si="10"/>
        <v>220</v>
      </c>
      <c r="C83">
        <f t="shared" si="9"/>
        <v>1.2945314114468984E-10</v>
      </c>
      <c r="D83" s="13">
        <f t="shared" si="7"/>
        <v>3.6666666666666665</v>
      </c>
      <c r="E83">
        <f t="shared" si="8"/>
        <v>0.12945314114468984</v>
      </c>
    </row>
    <row r="84" spans="2:5">
      <c r="B84">
        <f t="shared" si="10"/>
        <v>225</v>
      </c>
      <c r="C84">
        <f t="shared" si="9"/>
        <v>1.2990149082893584E-10</v>
      </c>
      <c r="D84" s="13">
        <f t="shared" si="7"/>
        <v>3.75</v>
      </c>
      <c r="E84">
        <f t="shared" si="8"/>
        <v>0.12990149082893584</v>
      </c>
    </row>
    <row r="85" spans="2:5">
      <c r="B85">
        <f t="shared" si="10"/>
        <v>230</v>
      </c>
      <c r="C85">
        <f t="shared" si="9"/>
        <v>1.3034236870743054E-10</v>
      </c>
      <c r="D85" s="13">
        <f t="shared" si="7"/>
        <v>3.8333333333333335</v>
      </c>
      <c r="E85">
        <f t="shared" si="8"/>
        <v>0.13034236870743054</v>
      </c>
    </row>
    <row r="86" spans="2:5">
      <c r="B86">
        <f t="shared" si="10"/>
        <v>235</v>
      </c>
      <c r="C86">
        <f t="shared" si="9"/>
        <v>1.3077589929878775E-10</v>
      </c>
      <c r="D86" s="13">
        <f t="shared" si="7"/>
        <v>3.9166666666666665</v>
      </c>
      <c r="E86">
        <f t="shared" si="8"/>
        <v>0.13077589929878775</v>
      </c>
    </row>
    <row r="87" spans="2:5">
      <c r="B87">
        <f t="shared" si="10"/>
        <v>240</v>
      </c>
      <c r="C87">
        <f t="shared" si="9"/>
        <v>1.3120220504650238E-10</v>
      </c>
      <c r="D87" s="13">
        <f t="shared" si="7"/>
        <v>4</v>
      </c>
      <c r="E87">
        <f t="shared" si="8"/>
        <v>0.13120220504650237</v>
      </c>
    </row>
    <row r="88" spans="2:5">
      <c r="B88">
        <f t="shared" si="10"/>
        <v>245</v>
      </c>
      <c r="C88">
        <f t="shared" si="9"/>
        <v>1.3162140635353266E-10</v>
      </c>
      <c r="D88" s="13">
        <f t="shared" si="7"/>
        <v>4.083333333333333</v>
      </c>
      <c r="E88">
        <f t="shared" si="8"/>
        <v>0.13162140635353264</v>
      </c>
    </row>
    <row r="89" spans="2:5">
      <c r="B89">
        <f t="shared" si="10"/>
        <v>250</v>
      </c>
      <c r="C89">
        <f t="shared" si="9"/>
        <v>1.320336216163058E-10</v>
      </c>
      <c r="D89" s="13">
        <f t="shared" si="7"/>
        <v>4.166666666666667</v>
      </c>
      <c r="E89">
        <f t="shared" si="8"/>
        <v>0.1320336216163058</v>
      </c>
    </row>
    <row r="90" spans="2:5">
      <c r="B90">
        <f t="shared" si="10"/>
        <v>255</v>
      </c>
      <c r="C90">
        <f t="shared" si="9"/>
        <v>1.3243896725815719E-10</v>
      </c>
      <c r="D90" s="13">
        <f t="shared" si="7"/>
        <v>4.25</v>
      </c>
      <c r="E90">
        <f t="shared" si="8"/>
        <v>0.13243896725815718</v>
      </c>
    </row>
    <row r="91" spans="2:5">
      <c r="B91">
        <f t="shared" si="10"/>
        <v>260</v>
      </c>
      <c r="C91">
        <f t="shared" si="9"/>
        <v>1.3283755776221218E-10</v>
      </c>
      <c r="D91" s="13">
        <f t="shared" si="7"/>
        <v>4.333333333333333</v>
      </c>
      <c r="E91">
        <f t="shared" si="8"/>
        <v>0.13283755776221218</v>
      </c>
    </row>
    <row r="92" spans="2:5">
      <c r="B92">
        <f t="shared" si="10"/>
        <v>265</v>
      </c>
      <c r="C92">
        <f t="shared" si="9"/>
        <v>1.3322950570372001E-10</v>
      </c>
      <c r="D92" s="13">
        <f t="shared" si="7"/>
        <v>4.416666666666667</v>
      </c>
      <c r="E92">
        <f t="shared" si="8"/>
        <v>0.13322950570372</v>
      </c>
    </row>
    <row r="93" spans="2:5">
      <c r="B93">
        <f t="shared" si="10"/>
        <v>270</v>
      </c>
      <c r="C93">
        <f t="shared" si="9"/>
        <v>1.3361492178184869E-10</v>
      </c>
      <c r="D93" s="13">
        <f t="shared" si="7"/>
        <v>4.5</v>
      </c>
      <c r="E93">
        <f t="shared" si="8"/>
        <v>0.13361492178184869</v>
      </c>
    </row>
    <row r="94" spans="2:5">
      <c r="B94">
        <f t="shared" si="10"/>
        <v>275</v>
      </c>
      <c r="C94">
        <f t="shared" si="9"/>
        <v>1.3399391485095031E-10</v>
      </c>
      <c r="D94" s="13">
        <f t="shared" si="7"/>
        <v>4.583333333333333</v>
      </c>
      <c r="E94">
        <f t="shared" si="8"/>
        <v>0.1339939148509503</v>
      </c>
    </row>
    <row r="95" spans="2:5">
      <c r="B95">
        <f t="shared" si="10"/>
        <v>280</v>
      </c>
      <c r="C95">
        <f t="shared" si="9"/>
        <v>1.3436659195130496E-10</v>
      </c>
      <c r="D95" s="13">
        <f t="shared" si="7"/>
        <v>4.666666666666667</v>
      </c>
      <c r="E95">
        <f t="shared" si="8"/>
        <v>0.13436659195130496</v>
      </c>
    </row>
    <row r="96" spans="2:5">
      <c r="B96">
        <f t="shared" si="10"/>
        <v>285</v>
      </c>
      <c r="C96">
        <f t="shared" si="9"/>
        <v>1.3473305833935256E-10</v>
      </c>
      <c r="D96" s="13">
        <f t="shared" si="7"/>
        <v>4.75</v>
      </c>
      <c r="E96">
        <f t="shared" si="8"/>
        <v>0.13473305833935256</v>
      </c>
    </row>
    <row r="97" spans="2:5">
      <c r="B97">
        <f t="shared" si="10"/>
        <v>290</v>
      </c>
      <c r="C97">
        <f t="shared" si="9"/>
        <v>1.3509341751742081E-10</v>
      </c>
      <c r="D97" s="13">
        <f t="shared" si="7"/>
        <v>4.833333333333333</v>
      </c>
      <c r="E97">
        <f t="shared" si="8"/>
        <v>0.13509341751742079</v>
      </c>
    </row>
    <row r="98" spans="2:5">
      <c r="B98">
        <f t="shared" si="10"/>
        <v>295</v>
      </c>
      <c r="C98">
        <f t="shared" si="9"/>
        <v>1.3544777126295761E-10</v>
      </c>
      <c r="D98" s="13">
        <f t="shared" si="7"/>
        <v>4.916666666666667</v>
      </c>
      <c r="E98">
        <f t="shared" si="8"/>
        <v>0.13544777126295762</v>
      </c>
    </row>
    <row r="99" spans="2:5">
      <c r="B99">
        <f t="shared" si="10"/>
        <v>300</v>
      </c>
      <c r="C99">
        <f t="shared" si="9"/>
        <v>1.3579621965727656E-10</v>
      </c>
      <c r="D99" s="13">
        <f t="shared" si="7"/>
        <v>5</v>
      </c>
      <c r="E99">
        <f t="shared" si="8"/>
        <v>0.13579621965727656</v>
      </c>
    </row>
    <row r="100" spans="2:5">
      <c r="B100">
        <f t="shared" si="10"/>
        <v>305</v>
      </c>
      <c r="C100">
        <f t="shared" si="9"/>
        <v>1.3613886111382309E-10</v>
      </c>
      <c r="D100" s="13">
        <f t="shared" si="7"/>
        <v>5.083333333333333</v>
      </c>
      <c r="E100">
        <f t="shared" si="8"/>
        <v>0.13613886111382309</v>
      </c>
    </row>
    <row r="101" spans="2:5">
      <c r="B101">
        <f t="shared" si="10"/>
        <v>310</v>
      </c>
      <c r="C101">
        <f t="shared" si="9"/>
        <v>1.3647579240596978E-10</v>
      </c>
      <c r="D101" s="13">
        <f t="shared" si="7"/>
        <v>5.166666666666667</v>
      </c>
      <c r="E101">
        <f t="shared" si="8"/>
        <v>0.13647579240596977</v>
      </c>
    </row>
    <row r="102" spans="2:5">
      <c r="B102">
        <f t="shared" si="10"/>
        <v>315</v>
      </c>
      <c r="C102">
        <f t="shared" si="9"/>
        <v>1.3680710869434841E-10</v>
      </c>
      <c r="D102" s="13">
        <f t="shared" si="7"/>
        <v>5.25</v>
      </c>
      <c r="E102">
        <f t="shared" si="8"/>
        <v>0.13680710869434842</v>
      </c>
    </row>
    <row r="103" spans="2:5">
      <c r="B103">
        <f t="shared" si="10"/>
        <v>320</v>
      </c>
      <c r="C103">
        <f t="shared" si="9"/>
        <v>1.3713290355372644E-10</v>
      </c>
      <c r="D103" s="13">
        <f t="shared" si="7"/>
        <v>5.333333333333333</v>
      </c>
      <c r="E103">
        <f t="shared" si="8"/>
        <v>0.13713290355372643</v>
      </c>
    </row>
    <row r="104" spans="2:5">
      <c r="B104">
        <f t="shared" si="10"/>
        <v>325</v>
      </c>
      <c r="C104">
        <f t="shared" si="9"/>
        <v>1.3745326899943568E-10</v>
      </c>
      <c r="D104" s="13">
        <f t="shared" ref="D104:D167" si="11">B104/60</f>
        <v>5.416666666666667</v>
      </c>
      <c r="E104">
        <f t="shared" ref="E104:E167" si="12">C104*10^9</f>
        <v>0.13745326899943566</v>
      </c>
    </row>
    <row r="105" spans="2:5">
      <c r="B105">
        <f t="shared" si="10"/>
        <v>330</v>
      </c>
      <c r="C105">
        <f t="shared" ref="C105:C159" si="13">$B$36*EXP(-$B$32*B105)+(1/$B$32)*($B$33+$B$34*(B105-1/$B$32))</f>
        <v>1.3776829551336047E-10</v>
      </c>
      <c r="D105" s="13">
        <f t="shared" si="11"/>
        <v>5.5</v>
      </c>
      <c r="E105">
        <f t="shared" si="12"/>
        <v>0.13776829551336048</v>
      </c>
    </row>
    <row r="106" spans="2:5">
      <c r="B106">
        <f t="shared" si="10"/>
        <v>335</v>
      </c>
      <c r="C106">
        <f t="shared" si="13"/>
        <v>1.3807807206949281E-10</v>
      </c>
      <c r="D106" s="13">
        <f t="shared" si="11"/>
        <v>5.583333333333333</v>
      </c>
      <c r="E106">
        <f t="shared" si="12"/>
        <v>0.13807807206949282</v>
      </c>
    </row>
    <row r="107" spans="2:5">
      <c r="B107">
        <f t="shared" ref="B107:B170" si="14">B106+$J$31/372</f>
        <v>340</v>
      </c>
      <c r="C107">
        <f t="shared" si="13"/>
        <v>1.3838268615906156E-10</v>
      </c>
      <c r="D107" s="13">
        <f t="shared" si="11"/>
        <v>5.666666666666667</v>
      </c>
      <c r="E107">
        <f t="shared" si="12"/>
        <v>0.13838268615906157</v>
      </c>
    </row>
    <row r="108" spans="2:5">
      <c r="B108">
        <f t="shared" si="14"/>
        <v>345</v>
      </c>
      <c r="C108">
        <f t="shared" si="13"/>
        <v>1.3868222381524282E-10</v>
      </c>
      <c r="D108" s="13">
        <f t="shared" si="11"/>
        <v>5.75</v>
      </c>
      <c r="E108">
        <f t="shared" si="12"/>
        <v>0.13868222381524281</v>
      </c>
    </row>
    <row r="109" spans="2:5">
      <c r="B109">
        <f t="shared" si="14"/>
        <v>350</v>
      </c>
      <c r="C109">
        <f t="shared" si="13"/>
        <v>1.3897676963745871E-10</v>
      </c>
      <c r="D109" s="13">
        <f t="shared" si="11"/>
        <v>5.833333333333333</v>
      </c>
      <c r="E109">
        <f t="shared" si="12"/>
        <v>0.1389767696374587</v>
      </c>
    </row>
    <row r="110" spans="2:5">
      <c r="B110">
        <f t="shared" si="14"/>
        <v>355</v>
      </c>
      <c r="C110">
        <f t="shared" si="13"/>
        <v>1.3926640681527095E-10</v>
      </c>
      <c r="D110" s="13">
        <f t="shared" si="11"/>
        <v>5.916666666666667</v>
      </c>
      <c r="E110">
        <f t="shared" si="12"/>
        <v>0.13926640681527094</v>
      </c>
    </row>
    <row r="111" spans="2:5">
      <c r="B111">
        <f t="shared" si="14"/>
        <v>360</v>
      </c>
      <c r="C111">
        <f t="shared" si="13"/>
        <v>1.3955121715187641E-10</v>
      </c>
      <c r="D111" s="13">
        <f t="shared" si="11"/>
        <v>6</v>
      </c>
      <c r="E111">
        <f t="shared" si="12"/>
        <v>0.13955121715187641</v>
      </c>
    </row>
    <row r="112" spans="2:5">
      <c r="B112">
        <f t="shared" si="14"/>
        <v>365</v>
      </c>
      <c r="C112">
        <f t="shared" si="13"/>
        <v>1.3983128108721105E-10</v>
      </c>
      <c r="D112" s="13">
        <f t="shared" si="11"/>
        <v>6.083333333333333</v>
      </c>
      <c r="E112">
        <f t="shared" si="12"/>
        <v>0.13983128108721105</v>
      </c>
    </row>
    <row r="113" spans="2:5">
      <c r="B113">
        <f t="shared" si="14"/>
        <v>370</v>
      </c>
      <c r="C113">
        <f t="shared" si="13"/>
        <v>1.4010667772066884E-10</v>
      </c>
      <c r="D113" s="13">
        <f t="shared" si="11"/>
        <v>6.166666666666667</v>
      </c>
      <c r="E113">
        <f t="shared" si="12"/>
        <v>0.14010667772066884</v>
      </c>
    </row>
    <row r="114" spans="2:5">
      <c r="B114">
        <f t="shared" si="14"/>
        <v>375</v>
      </c>
      <c r="C114">
        <f t="shared" si="13"/>
        <v>1.4037748483344209E-10</v>
      </c>
      <c r="D114" s="13">
        <f t="shared" si="11"/>
        <v>6.25</v>
      </c>
      <c r="E114">
        <f t="shared" si="12"/>
        <v>0.14037748483344209</v>
      </c>
    </row>
    <row r="115" spans="2:5">
      <c r="B115">
        <f t="shared" si="14"/>
        <v>380</v>
      </c>
      <c r="C115">
        <f t="shared" si="13"/>
        <v>1.4064377891048942E-10</v>
      </c>
      <c r="D115" s="13">
        <f t="shared" si="11"/>
        <v>6.333333333333333</v>
      </c>
      <c r="E115">
        <f t="shared" si="12"/>
        <v>0.14064377891048943</v>
      </c>
    </row>
    <row r="116" spans="2:5">
      <c r="B116">
        <f t="shared" si="14"/>
        <v>385</v>
      </c>
      <c r="C116">
        <f t="shared" si="13"/>
        <v>1.4090563516213766E-10</v>
      </c>
      <c r="D116" s="13">
        <f t="shared" si="11"/>
        <v>6.416666666666667</v>
      </c>
      <c r="E116">
        <f t="shared" si="12"/>
        <v>0.14090563516213767</v>
      </c>
    </row>
    <row r="117" spans="2:5">
      <c r="B117">
        <f t="shared" si="14"/>
        <v>390</v>
      </c>
      <c r="C117">
        <f t="shared" si="13"/>
        <v>1.4116312754532379E-10</v>
      </c>
      <c r="D117" s="13">
        <f t="shared" si="11"/>
        <v>6.5</v>
      </c>
      <c r="E117">
        <f t="shared" si="12"/>
        <v>0.14116312754532379</v>
      </c>
    </row>
    <row r="118" spans="2:5">
      <c r="B118">
        <f t="shared" si="14"/>
        <v>395</v>
      </c>
      <c r="C118">
        <f t="shared" si="13"/>
        <v>1.414163287844828E-10</v>
      </c>
      <c r="D118" s="13">
        <f t="shared" si="11"/>
        <v>6.583333333333333</v>
      </c>
      <c r="E118">
        <f t="shared" si="12"/>
        <v>0.14141632878448279</v>
      </c>
    </row>
    <row r="119" spans="2:5">
      <c r="B119">
        <f t="shared" si="14"/>
        <v>400</v>
      </c>
      <c r="C119">
        <f t="shared" si="13"/>
        <v>1.4166531039208757E-10</v>
      </c>
      <c r="D119" s="13">
        <f t="shared" si="11"/>
        <v>6.666666666666667</v>
      </c>
      <c r="E119">
        <f t="shared" si="12"/>
        <v>0.14166531039208757</v>
      </c>
    </row>
    <row r="120" spans="2:5">
      <c r="B120">
        <f t="shared" si="14"/>
        <v>405</v>
      </c>
      <c r="C120">
        <f t="shared" si="13"/>
        <v>1.4191014268884631E-10</v>
      </c>
      <c r="D120" s="13">
        <f t="shared" si="11"/>
        <v>6.75</v>
      </c>
      <c r="E120">
        <f t="shared" si="12"/>
        <v>0.1419101426888463</v>
      </c>
    </row>
    <row r="121" spans="2:5">
      <c r="B121">
        <f t="shared" si="14"/>
        <v>410</v>
      </c>
      <c r="C121">
        <f t="shared" si="13"/>
        <v>1.4215089482356344E-10</v>
      </c>
      <c r="D121" s="13">
        <f t="shared" si="11"/>
        <v>6.833333333333333</v>
      </c>
      <c r="E121">
        <f t="shared" si="12"/>
        <v>0.14215089482356344</v>
      </c>
    </row>
    <row r="122" spans="2:5">
      <c r="B122">
        <f t="shared" si="14"/>
        <v>415</v>
      </c>
      <c r="C122">
        <f t="shared" si="13"/>
        <v>1.4238763479266958E-10</v>
      </c>
      <c r="D122" s="13">
        <f t="shared" si="11"/>
        <v>6.916666666666667</v>
      </c>
      <c r="E122">
        <f t="shared" si="12"/>
        <v>0.14238763479266958</v>
      </c>
    </row>
    <row r="123" spans="2:5">
      <c r="B123">
        <f t="shared" si="14"/>
        <v>420</v>
      </c>
      <c r="C123">
        <f t="shared" si="13"/>
        <v>1.4262042945942607E-10</v>
      </c>
      <c r="D123" s="13">
        <f t="shared" si="11"/>
        <v>7</v>
      </c>
      <c r="E123">
        <f t="shared" si="12"/>
        <v>0.14262042945942607</v>
      </c>
    </row>
    <row r="124" spans="2:5">
      <c r="B124">
        <f t="shared" si="14"/>
        <v>425</v>
      </c>
      <c r="C124">
        <f t="shared" si="13"/>
        <v>1.4284934457280925E-10</v>
      </c>
      <c r="D124" s="13">
        <f t="shared" si="11"/>
        <v>7.083333333333333</v>
      </c>
      <c r="E124">
        <f t="shared" si="12"/>
        <v>0.14284934457280926</v>
      </c>
    </row>
    <row r="125" spans="2:5">
      <c r="B125">
        <f t="shared" si="14"/>
        <v>430</v>
      </c>
      <c r="C125">
        <f t="shared" si="13"/>
        <v>1.4307444478608024E-10</v>
      </c>
      <c r="D125" s="13">
        <f t="shared" si="11"/>
        <v>7.166666666666667</v>
      </c>
      <c r="E125">
        <f t="shared" si="12"/>
        <v>0.14307444478608025</v>
      </c>
    </row>
    <row r="126" spans="2:5">
      <c r="B126">
        <f t="shared" si="14"/>
        <v>435</v>
      </c>
      <c r="C126">
        <f t="shared" si="13"/>
        <v>1.4329579367504512E-10</v>
      </c>
      <c r="D126" s="13">
        <f t="shared" si="11"/>
        <v>7.25</v>
      </c>
      <c r="E126">
        <f t="shared" si="12"/>
        <v>0.14329579367504511</v>
      </c>
    </row>
    <row r="127" spans="2:5">
      <c r="B127">
        <f t="shared" si="14"/>
        <v>440</v>
      </c>
      <c r="C127">
        <f t="shared" si="13"/>
        <v>1.43513453756011E-10</v>
      </c>
      <c r="D127" s="13">
        <f t="shared" si="11"/>
        <v>7.333333333333333</v>
      </c>
      <c r="E127">
        <f t="shared" si="12"/>
        <v>0.14351345375601099</v>
      </c>
    </row>
    <row r="128" spans="2:5">
      <c r="B128">
        <f t="shared" si="14"/>
        <v>445</v>
      </c>
      <c r="C128">
        <f t="shared" si="13"/>
        <v>1.437274865034425E-10</v>
      </c>
      <c r="D128" s="13">
        <f t="shared" si="11"/>
        <v>7.416666666666667</v>
      </c>
      <c r="E128">
        <f t="shared" si="12"/>
        <v>0.1437274865034425</v>
      </c>
    </row>
    <row r="129" spans="2:5">
      <c r="B129">
        <f t="shared" si="14"/>
        <v>450</v>
      </c>
      <c r="C129">
        <f t="shared" si="13"/>
        <v>1.4393795236732434E-10</v>
      </c>
      <c r="D129" s="13">
        <f t="shared" si="11"/>
        <v>7.5</v>
      </c>
      <c r="E129">
        <f t="shared" si="12"/>
        <v>0.14393795236732435</v>
      </c>
    </row>
    <row r="130" spans="2:5">
      <c r="B130">
        <f t="shared" si="14"/>
        <v>455</v>
      </c>
      <c r="C130">
        <f t="shared" si="13"/>
        <v>1.4414491079023445E-10</v>
      </c>
      <c r="D130" s="13">
        <f t="shared" si="11"/>
        <v>7.583333333333333</v>
      </c>
      <c r="E130">
        <f t="shared" si="12"/>
        <v>0.14414491079023445</v>
      </c>
    </row>
    <row r="131" spans="2:5">
      <c r="B131">
        <f t="shared" si="14"/>
        <v>460</v>
      </c>
      <c r="C131">
        <f t="shared" si="13"/>
        <v>1.4434842022413236E-10</v>
      </c>
      <c r="D131" s="13">
        <f t="shared" si="11"/>
        <v>7.666666666666667</v>
      </c>
      <c r="E131">
        <f t="shared" si="12"/>
        <v>0.14434842022413236</v>
      </c>
    </row>
    <row r="132" spans="2:5">
      <c r="B132">
        <f t="shared" si="14"/>
        <v>465</v>
      </c>
      <c r="C132">
        <f t="shared" si="13"/>
        <v>1.4454853814686817E-10</v>
      </c>
      <c r="D132" s="13">
        <f t="shared" si="11"/>
        <v>7.75</v>
      </c>
      <c r="E132">
        <f t="shared" si="12"/>
        <v>0.14454853814686816</v>
      </c>
    </row>
    <row r="133" spans="2:5">
      <c r="B133">
        <f t="shared" si="14"/>
        <v>470</v>
      </c>
      <c r="C133">
        <f t="shared" si="13"/>
        <v>1.4474532107841613E-10</v>
      </c>
      <c r="D133" s="13">
        <f t="shared" si="11"/>
        <v>7.833333333333333</v>
      </c>
      <c r="E133">
        <f t="shared" si="12"/>
        <v>0.14474532107841612</v>
      </c>
    </row>
    <row r="134" spans="2:5">
      <c r="B134">
        <f t="shared" si="14"/>
        <v>475</v>
      </c>
      <c r="C134">
        <f t="shared" si="13"/>
        <v>1.4493882459683778E-10</v>
      </c>
      <c r="D134" s="13">
        <f t="shared" si="11"/>
        <v>7.916666666666667</v>
      </c>
      <c r="E134">
        <f t="shared" si="12"/>
        <v>0.1449388245968378</v>
      </c>
    </row>
    <row r="135" spans="2:5">
      <c r="B135">
        <f t="shared" si="14"/>
        <v>480</v>
      </c>
      <c r="C135">
        <f t="shared" si="13"/>
        <v>1.4512910335397904E-10</v>
      </c>
      <c r="D135" s="13">
        <f t="shared" si="11"/>
        <v>8</v>
      </c>
      <c r="E135">
        <f t="shared" si="12"/>
        <v>0.14512910335397905</v>
      </c>
    </row>
    <row r="136" spans="2:5">
      <c r="B136">
        <f t="shared" si="14"/>
        <v>485</v>
      </c>
      <c r="C136">
        <f t="shared" si="13"/>
        <v>1.4531621109090566E-10</v>
      </c>
      <c r="D136" s="13">
        <f t="shared" si="11"/>
        <v>8.0833333333333339</v>
      </c>
      <c r="E136">
        <f t="shared" si="12"/>
        <v>0.14531621109090567</v>
      </c>
    </row>
    <row r="137" spans="2:5">
      <c r="B137">
        <f t="shared" si="14"/>
        <v>490</v>
      </c>
      <c r="C137">
        <f t="shared" si="13"/>
        <v>1.4550020065308166E-10</v>
      </c>
      <c r="D137" s="13">
        <f t="shared" si="11"/>
        <v>8.1666666666666661</v>
      </c>
      <c r="E137">
        <f t="shared" si="12"/>
        <v>0.14550020065308167</v>
      </c>
    </row>
    <row r="138" spans="2:5">
      <c r="B138">
        <f t="shared" si="14"/>
        <v>495</v>
      </c>
      <c r="C138">
        <f t="shared" si="13"/>
        <v>1.4568112400529441E-10</v>
      </c>
      <c r="D138" s="13">
        <f t="shared" si="11"/>
        <v>8.25</v>
      </c>
      <c r="E138">
        <f t="shared" si="12"/>
        <v>0.1456811240052944</v>
      </c>
    </row>
    <row r="139" spans="2:5">
      <c r="B139">
        <f t="shared" si="14"/>
        <v>500</v>
      </c>
      <c r="C139">
        <f t="shared" si="13"/>
        <v>1.4585903224633145E-10</v>
      </c>
      <c r="D139" s="13">
        <f t="shared" si="11"/>
        <v>8.3333333333333339</v>
      </c>
      <c r="E139">
        <f t="shared" si="12"/>
        <v>0.14585903224633145</v>
      </c>
    </row>
    <row r="140" spans="2:5">
      <c r="B140">
        <f t="shared" si="14"/>
        <v>505</v>
      </c>
      <c r="C140">
        <f t="shared" si="13"/>
        <v>1.4603397562341228E-10</v>
      </c>
      <c r="D140" s="13">
        <f t="shared" si="11"/>
        <v>8.4166666666666661</v>
      </c>
      <c r="E140">
        <f t="shared" si="12"/>
        <v>0.14603397562341228</v>
      </c>
    </row>
    <row r="141" spans="2:5">
      <c r="B141">
        <f t="shared" si="14"/>
        <v>510</v>
      </c>
      <c r="C141">
        <f t="shared" si="13"/>
        <v>1.4620600354638007E-10</v>
      </c>
      <c r="D141" s="13">
        <f t="shared" si="11"/>
        <v>8.5</v>
      </c>
      <c r="E141">
        <f t="shared" si="12"/>
        <v>0.14620600354638008</v>
      </c>
    </row>
    <row r="142" spans="2:5">
      <c r="B142">
        <f t="shared" si="14"/>
        <v>515</v>
      </c>
      <c r="C142">
        <f t="shared" si="13"/>
        <v>1.4637516460165648E-10</v>
      </c>
      <c r="D142" s="13">
        <f t="shared" si="11"/>
        <v>8.5833333333333339</v>
      </c>
      <c r="E142">
        <f t="shared" si="12"/>
        <v>0.14637516460165648</v>
      </c>
    </row>
    <row r="143" spans="2:5">
      <c r="B143">
        <f t="shared" si="14"/>
        <v>520</v>
      </c>
      <c r="C143">
        <f t="shared" si="13"/>
        <v>1.4654150656596408E-10</v>
      </c>
      <c r="D143" s="13">
        <f t="shared" si="11"/>
        <v>8.6666666666666661</v>
      </c>
      <c r="E143">
        <f t="shared" si="12"/>
        <v>0.14654150656596407</v>
      </c>
    </row>
    <row r="144" spans="2:5">
      <c r="B144">
        <f t="shared" si="14"/>
        <v>525</v>
      </c>
      <c r="C144">
        <f t="shared" si="13"/>
        <v>1.4670507641982027E-10</v>
      </c>
      <c r="D144" s="13">
        <f t="shared" si="11"/>
        <v>8.75</v>
      </c>
      <c r="E144">
        <f t="shared" si="12"/>
        <v>0.14670507641982028</v>
      </c>
    </row>
    <row r="145" spans="2:5">
      <c r="B145">
        <f t="shared" si="14"/>
        <v>530</v>
      </c>
      <c r="C145">
        <f t="shared" si="13"/>
        <v>1.4686592036080595E-10</v>
      </c>
      <c r="D145" s="13">
        <f t="shared" si="11"/>
        <v>8.8333333333333339</v>
      </c>
      <c r="E145">
        <f t="shared" si="12"/>
        <v>0.14686592036080595</v>
      </c>
    </row>
    <row r="146" spans="2:5">
      <c r="B146">
        <f t="shared" si="14"/>
        <v>535</v>
      </c>
      <c r="C146">
        <f t="shared" si="13"/>
        <v>1.4702408381661331E-10</v>
      </c>
      <c r="D146" s="13">
        <f t="shared" si="11"/>
        <v>8.9166666666666661</v>
      </c>
      <c r="E146">
        <f t="shared" si="12"/>
        <v>0.1470240838166133</v>
      </c>
    </row>
    <row r="147" spans="2:5">
      <c r="B147">
        <f t="shared" si="14"/>
        <v>540</v>
      </c>
      <c r="C147">
        <f t="shared" si="13"/>
        <v>1.471796114578762E-10</v>
      </c>
      <c r="D147" s="13">
        <f t="shared" si="11"/>
        <v>9</v>
      </c>
      <c r="E147">
        <f t="shared" si="12"/>
        <v>0.1471796114578762</v>
      </c>
    </row>
    <row r="148" spans="2:5">
      <c r="B148">
        <f t="shared" si="14"/>
        <v>545</v>
      </c>
      <c r="C148">
        <f t="shared" si="13"/>
        <v>1.4733254721078651E-10</v>
      </c>
      <c r="D148" s="13">
        <f t="shared" si="11"/>
        <v>9.0833333333333339</v>
      </c>
      <c r="E148">
        <f t="shared" si="12"/>
        <v>0.14733254721078651</v>
      </c>
    </row>
    <row r="149" spans="2:5">
      <c r="B149">
        <f t="shared" si="14"/>
        <v>550</v>
      </c>
      <c r="C149">
        <f t="shared" si="13"/>
        <v>1.4748293426950048E-10</v>
      </c>
      <c r="D149" s="13">
        <f t="shared" si="11"/>
        <v>9.1666666666666661</v>
      </c>
      <c r="E149">
        <f t="shared" si="12"/>
        <v>0.14748293426950049</v>
      </c>
    </row>
    <row r="150" spans="2:5">
      <c r="B150">
        <f t="shared" si="14"/>
        <v>555</v>
      </c>
      <c r="C150">
        <f t="shared" si="13"/>
        <v>1.4763081510833809E-10</v>
      </c>
      <c r="D150" s="13">
        <f t="shared" si="11"/>
        <v>9.25</v>
      </c>
      <c r="E150">
        <f t="shared" si="12"/>
        <v>0.14763081510833809</v>
      </c>
    </row>
    <row r="151" spans="2:5">
      <c r="B151">
        <f t="shared" si="14"/>
        <v>560</v>
      </c>
      <c r="C151">
        <f t="shared" si="13"/>
        <v>1.4777623149377927E-10</v>
      </c>
      <c r="D151" s="13">
        <f t="shared" si="11"/>
        <v>9.3333333333333339</v>
      </c>
      <c r="E151">
        <f t="shared" si="12"/>
        <v>0.14777623149377928</v>
      </c>
    </row>
    <row r="152" spans="2:5">
      <c r="B152">
        <f t="shared" si="14"/>
        <v>565</v>
      </c>
      <c r="C152">
        <f t="shared" si="13"/>
        <v>1.4791922449626009E-10</v>
      </c>
      <c r="D152" s="13">
        <f t="shared" si="11"/>
        <v>9.4166666666666661</v>
      </c>
      <c r="E152">
        <f t="shared" si="12"/>
        <v>0.14791922449626008</v>
      </c>
    </row>
    <row r="153" spans="2:5">
      <c r="B153">
        <f t="shared" si="14"/>
        <v>570</v>
      </c>
      <c r="C153">
        <f t="shared" si="13"/>
        <v>1.4805983450177257E-10</v>
      </c>
      <c r="D153" s="13">
        <f t="shared" si="11"/>
        <v>9.5</v>
      </c>
      <c r="E153">
        <f t="shared" si="12"/>
        <v>0.14805983450177257</v>
      </c>
    </row>
    <row r="154" spans="2:5">
      <c r="B154">
        <f t="shared" si="14"/>
        <v>575</v>
      </c>
      <c r="C154">
        <f t="shared" si="13"/>
        <v>1.4819810122327078E-10</v>
      </c>
      <c r="D154" s="13">
        <f t="shared" si="11"/>
        <v>9.5833333333333339</v>
      </c>
      <c r="E154">
        <f t="shared" si="12"/>
        <v>0.14819810122327079</v>
      </c>
    </row>
    <row r="155" spans="2:5">
      <c r="B155">
        <f t="shared" si="14"/>
        <v>580</v>
      </c>
      <c r="C155">
        <f t="shared" si="13"/>
        <v>1.483340637118874E-10</v>
      </c>
      <c r="D155" s="13">
        <f t="shared" si="11"/>
        <v>9.6666666666666661</v>
      </c>
      <c r="E155">
        <f t="shared" si="12"/>
        <v>0.1483340637118874</v>
      </c>
    </row>
    <row r="156" spans="2:5">
      <c r="B156">
        <f t="shared" si="14"/>
        <v>585</v>
      </c>
      <c r="C156">
        <f t="shared" si="13"/>
        <v>1.484677603679628E-10</v>
      </c>
      <c r="D156" s="13">
        <f t="shared" si="11"/>
        <v>9.75</v>
      </c>
      <c r="E156">
        <f t="shared" si="12"/>
        <v>0.1484677603679628</v>
      </c>
    </row>
    <row r="157" spans="2:5">
      <c r="B157">
        <f t="shared" si="14"/>
        <v>590</v>
      </c>
      <c r="C157">
        <f t="shared" si="13"/>
        <v>1.4859922895189073E-10</v>
      </c>
      <c r="D157" s="13">
        <f t="shared" si="11"/>
        <v>9.8333333333333339</v>
      </c>
      <c r="E157">
        <f t="shared" si="12"/>
        <v>0.14859922895189073</v>
      </c>
    </row>
    <row r="158" spans="2:5">
      <c r="B158">
        <f t="shared" si="14"/>
        <v>595</v>
      </c>
      <c r="C158">
        <f t="shared" si="13"/>
        <v>1.4872850659478307E-10</v>
      </c>
      <c r="D158" s="13">
        <f t="shared" si="11"/>
        <v>9.9166666666666661</v>
      </c>
      <c r="E158">
        <f t="shared" si="12"/>
        <v>0.14872850659478307</v>
      </c>
    </row>
    <row r="159" spans="2:5">
      <c r="B159" s="16">
        <f t="shared" si="14"/>
        <v>600</v>
      </c>
      <c r="C159">
        <f t="shared" si="13"/>
        <v>1.4885562980895691E-10</v>
      </c>
      <c r="D159" s="13">
        <f t="shared" si="11"/>
        <v>10</v>
      </c>
      <c r="E159">
        <f t="shared" si="12"/>
        <v>0.14885562980895692</v>
      </c>
    </row>
    <row r="160" spans="2:5">
      <c r="B160">
        <f t="shared" si="14"/>
        <v>605</v>
      </c>
      <c r="C160">
        <f>$D$36*EXP(-$D$32*(B160-600))+(1/$D$32)*($D$33+$D$34*((B160-600)-1/$D$32))</f>
        <v>1.4896278251464961E-10</v>
      </c>
      <c r="D160" s="13">
        <f t="shared" si="11"/>
        <v>10.083333333333334</v>
      </c>
      <c r="E160">
        <f t="shared" si="12"/>
        <v>0.14896278251464962</v>
      </c>
    </row>
    <row r="161" spans="2:5">
      <c r="B161">
        <f t="shared" si="14"/>
        <v>610</v>
      </c>
      <c r="C161">
        <f>$D$36*EXP(-$D$32*(B161-600))+(1/$D$32)*($D$33+$D$34*((B161-600)-1/$D$32))</f>
        <v>1.4903254526376036E-10</v>
      </c>
      <c r="D161" s="13">
        <f t="shared" si="11"/>
        <v>10.166666666666666</v>
      </c>
      <c r="E161">
        <f t="shared" si="12"/>
        <v>0.14903254526376036</v>
      </c>
    </row>
    <row r="162" spans="2:5">
      <c r="B162">
        <f t="shared" si="14"/>
        <v>615</v>
      </c>
      <c r="C162">
        <f t="shared" ref="C162:C182" si="15">$D$36*EXP(-$D$32*(B162-600))+(1/$D$32)*($D$33+$D$34*((B162-600)-1/$D$32))</f>
        <v>1.4906554116477442E-10</v>
      </c>
      <c r="D162" s="13">
        <f t="shared" si="11"/>
        <v>10.25</v>
      </c>
      <c r="E162">
        <f t="shared" si="12"/>
        <v>0.14906554116477441</v>
      </c>
    </row>
    <row r="163" spans="2:5">
      <c r="B163">
        <f t="shared" si="14"/>
        <v>620</v>
      </c>
      <c r="C163">
        <f t="shared" si="15"/>
        <v>1.4906238294199314E-10</v>
      </c>
      <c r="D163" s="13">
        <f t="shared" si="11"/>
        <v>10.333333333333334</v>
      </c>
      <c r="E163">
        <f t="shared" si="12"/>
        <v>0.14906238294199314</v>
      </c>
    </row>
    <row r="164" spans="2:5">
      <c r="B164">
        <f t="shared" si="14"/>
        <v>625</v>
      </c>
      <c r="C164">
        <f t="shared" si="15"/>
        <v>1.4902367310858797E-10</v>
      </c>
      <c r="D164" s="13">
        <f t="shared" si="11"/>
        <v>10.416666666666666</v>
      </c>
      <c r="E164">
        <f t="shared" si="12"/>
        <v>0.14902367310858797</v>
      </c>
    </row>
    <row r="165" spans="2:5">
      <c r="B165">
        <f t="shared" si="14"/>
        <v>630</v>
      </c>
      <c r="C165">
        <f t="shared" si="15"/>
        <v>1.4895000413676978E-10</v>
      </c>
      <c r="D165" s="13">
        <f t="shared" si="11"/>
        <v>10.5</v>
      </c>
      <c r="E165">
        <f t="shared" si="12"/>
        <v>0.14895000413676979</v>
      </c>
    </row>
    <row r="166" spans="2:5">
      <c r="B166">
        <f t="shared" si="14"/>
        <v>635</v>
      </c>
      <c r="C166">
        <f t="shared" si="15"/>
        <v>1.488419586251233E-10</v>
      </c>
      <c r="D166" s="13">
        <f t="shared" si="11"/>
        <v>10.583333333333334</v>
      </c>
      <c r="E166">
        <f t="shared" si="12"/>
        <v>0.14884195862512331</v>
      </c>
    </row>
    <row r="167" spans="2:5">
      <c r="B167">
        <f t="shared" si="14"/>
        <v>640</v>
      </c>
      <c r="C167">
        <f t="shared" si="15"/>
        <v>1.4870010946315196E-10</v>
      </c>
      <c r="D167" s="13">
        <f t="shared" si="11"/>
        <v>10.666666666666666</v>
      </c>
      <c r="E167">
        <f t="shared" si="12"/>
        <v>0.14870010946315196</v>
      </c>
    </row>
    <row r="168" spans="2:5">
      <c r="B168">
        <f t="shared" si="14"/>
        <v>645</v>
      </c>
      <c r="C168">
        <f t="shared" si="15"/>
        <v>1.485250199930812E-10</v>
      </c>
      <c r="D168" s="13">
        <f t="shared" ref="D168:D231" si="16">B168/60</f>
        <v>10.75</v>
      </c>
      <c r="E168">
        <f t="shared" ref="E168:E231" si="17">C168*10^9</f>
        <v>0.14852501999308121</v>
      </c>
    </row>
    <row r="169" spans="2:5">
      <c r="B169">
        <f t="shared" si="14"/>
        <v>650</v>
      </c>
      <c r="C169">
        <f t="shared" si="15"/>
        <v>1.4831724416896513E-10</v>
      </c>
      <c r="D169" s="13">
        <f t="shared" si="16"/>
        <v>10.833333333333334</v>
      </c>
      <c r="E169">
        <f t="shared" si="17"/>
        <v>0.14831724416896513</v>
      </c>
    </row>
    <row r="170" spans="2:5">
      <c r="B170">
        <f t="shared" si="14"/>
        <v>655</v>
      </c>
      <c r="C170">
        <f t="shared" si="15"/>
        <v>1.4807732671314155E-10</v>
      </c>
      <c r="D170" s="13">
        <f t="shared" si="16"/>
        <v>10.916666666666666</v>
      </c>
      <c r="E170">
        <f t="shared" si="17"/>
        <v>0.14807732671314155</v>
      </c>
    </row>
    <row r="171" spans="2:5">
      <c r="B171">
        <f t="shared" ref="B171:B234" si="18">B170+$J$31/372</f>
        <v>660</v>
      </c>
      <c r="C171">
        <f t="shared" si="15"/>
        <v>1.4780580327007963E-10</v>
      </c>
      <c r="D171" s="13">
        <f t="shared" si="16"/>
        <v>11</v>
      </c>
      <c r="E171">
        <f t="shared" si="17"/>
        <v>0.14780580327007964</v>
      </c>
    </row>
    <row r="172" spans="2:5">
      <c r="B172">
        <f t="shared" si="18"/>
        <v>665</v>
      </c>
      <c r="C172">
        <f t="shared" si="15"/>
        <v>1.4750320055766407E-10</v>
      </c>
      <c r="D172" s="13">
        <f t="shared" si="16"/>
        <v>11.083333333333334</v>
      </c>
      <c r="E172">
        <f t="shared" si="17"/>
        <v>0.14750320055766408</v>
      </c>
    </row>
    <row r="173" spans="2:5">
      <c r="B173">
        <f t="shared" si="18"/>
        <v>670</v>
      </c>
      <c r="C173">
        <f t="shared" si="15"/>
        <v>1.4717003651595718E-10</v>
      </c>
      <c r="D173" s="13">
        <f t="shared" si="16"/>
        <v>11.166666666666666</v>
      </c>
      <c r="E173">
        <f t="shared" si="17"/>
        <v>0.14717003651595717</v>
      </c>
    </row>
    <row r="174" spans="2:5">
      <c r="B174">
        <f t="shared" si="18"/>
        <v>675</v>
      </c>
      <c r="C174">
        <f t="shared" si="15"/>
        <v>1.4680682045348324E-10</v>
      </c>
      <c r="D174" s="13">
        <f t="shared" si="16"/>
        <v>11.25</v>
      </c>
      <c r="E174">
        <f t="shared" si="17"/>
        <v>0.14680682045348326</v>
      </c>
    </row>
    <row r="175" spans="2:5">
      <c r="B175">
        <f t="shared" si="18"/>
        <v>680</v>
      </c>
      <c r="C175">
        <f t="shared" si="15"/>
        <v>1.464140531910736E-10</v>
      </c>
      <c r="D175" s="13">
        <f t="shared" si="16"/>
        <v>11.333333333333334</v>
      </c>
      <c r="E175">
        <f t="shared" si="17"/>
        <v>0.14641405319107359</v>
      </c>
    </row>
    <row r="176" spans="2:5">
      <c r="B176">
        <f t="shared" si="18"/>
        <v>685</v>
      </c>
      <c r="C176">
        <f t="shared" si="15"/>
        <v>1.4599222720331526E-10</v>
      </c>
      <c r="D176" s="13">
        <f t="shared" si="16"/>
        <v>11.416666666666666</v>
      </c>
      <c r="E176">
        <f t="shared" si="17"/>
        <v>0.14599222720331526</v>
      </c>
    </row>
    <row r="177" spans="2:5">
      <c r="B177">
        <f t="shared" si="18"/>
        <v>690</v>
      </c>
      <c r="C177">
        <f t="shared" si="15"/>
        <v>1.4554182675764249E-10</v>
      </c>
      <c r="D177" s="13">
        <f t="shared" si="16"/>
        <v>11.5</v>
      </c>
      <c r="E177">
        <f t="shared" si="17"/>
        <v>0.14554182675764249</v>
      </c>
    </row>
    <row r="178" spans="2:5">
      <c r="B178">
        <f t="shared" si="18"/>
        <v>695</v>
      </c>
      <c r="C178">
        <f t="shared" si="15"/>
        <v>1.450633280511097E-10</v>
      </c>
      <c r="D178" s="13">
        <f t="shared" si="16"/>
        <v>11.583333333333334</v>
      </c>
      <c r="E178">
        <f t="shared" si="17"/>
        <v>0.14506332805110969</v>
      </c>
    </row>
    <row r="179" spans="2:5">
      <c r="B179">
        <f t="shared" si="18"/>
        <v>700</v>
      </c>
      <c r="C179">
        <f t="shared" si="15"/>
        <v>1.4455719934488542E-10</v>
      </c>
      <c r="D179" s="13">
        <f t="shared" si="16"/>
        <v>11.666666666666666</v>
      </c>
      <c r="E179">
        <f t="shared" si="17"/>
        <v>0.14455719934488542</v>
      </c>
    </row>
    <row r="180" spans="2:5">
      <c r="B180">
        <f t="shared" si="18"/>
        <v>705</v>
      </c>
      <c r="C180">
        <f t="shared" si="15"/>
        <v>1.4402390109650508E-10</v>
      </c>
      <c r="D180" s="13">
        <f t="shared" si="16"/>
        <v>11.75</v>
      </c>
      <c r="E180">
        <f t="shared" si="17"/>
        <v>0.14402390109650506</v>
      </c>
    </row>
    <row r="181" spans="2:5">
      <c r="B181">
        <f t="shared" si="18"/>
        <v>710</v>
      </c>
      <c r="C181">
        <f t="shared" si="15"/>
        <v>1.4346388608991947E-10</v>
      </c>
      <c r="D181" s="13">
        <f t="shared" si="16"/>
        <v>11.833333333333334</v>
      </c>
      <c r="E181">
        <f t="shared" si="17"/>
        <v>0.14346388608991947</v>
      </c>
    </row>
    <row r="182" spans="2:5">
      <c r="B182">
        <f t="shared" si="18"/>
        <v>715</v>
      </c>
      <c r="C182">
        <f t="shared" si="15"/>
        <v>1.4287759956337583E-10</v>
      </c>
      <c r="D182" s="13">
        <f t="shared" si="16"/>
        <v>11.916666666666666</v>
      </c>
      <c r="E182">
        <f t="shared" si="17"/>
        <v>0.14287759956337584</v>
      </c>
    </row>
    <row r="183" spans="2:5">
      <c r="B183" s="16">
        <f t="shared" si="18"/>
        <v>720</v>
      </c>
      <c r="C183">
        <f>$D$36*EXP(-$D$32*(B183-600))+(1/$D$32)*($D$33+$D$34*((B183-600)-1/$D$32))</f>
        <v>1.4226547933516841E-10</v>
      </c>
      <c r="D183" s="13">
        <f t="shared" si="16"/>
        <v>12</v>
      </c>
      <c r="E183">
        <f t="shared" si="17"/>
        <v>0.14226547933516842</v>
      </c>
    </row>
    <row r="184" spans="2:5">
      <c r="B184">
        <f t="shared" si="18"/>
        <v>725</v>
      </c>
      <c r="C184">
        <f>$E$36*EXP(-$E$32*(B184-720))+(1/$E$32)*($E$33+$E$34*((B184-720)-1/$E$32))</f>
        <v>1.4164580791088965E-10</v>
      </c>
      <c r="D184" s="13">
        <f t="shared" si="16"/>
        <v>12.083333333333334</v>
      </c>
      <c r="E184">
        <f t="shared" si="17"/>
        <v>0.14164580791088965</v>
      </c>
    </row>
    <row r="185" spans="2:5">
      <c r="B185">
        <f t="shared" si="18"/>
        <v>730</v>
      </c>
      <c r="C185">
        <f t="shared" ref="C185:C242" si="19">$E$36*EXP(-$E$32*(B185-720))+(1/$E$32)*($E$33+$E$34*((B185-720)-1/$E$32))</f>
        <v>1.4103646339142318E-10</v>
      </c>
      <c r="D185" s="13">
        <f t="shared" si="16"/>
        <v>12.166666666666666</v>
      </c>
      <c r="E185">
        <f t="shared" si="17"/>
        <v>0.14103646339142317</v>
      </c>
    </row>
    <row r="186" spans="2:5">
      <c r="B186">
        <f t="shared" si="18"/>
        <v>735</v>
      </c>
      <c r="C186">
        <f t="shared" si="19"/>
        <v>1.4043727367755835E-10</v>
      </c>
      <c r="D186" s="13">
        <f t="shared" si="16"/>
        <v>12.25</v>
      </c>
      <c r="E186">
        <f t="shared" si="17"/>
        <v>0.14043727367755834</v>
      </c>
    </row>
    <row r="187" spans="2:5">
      <c r="B187">
        <f t="shared" si="18"/>
        <v>740</v>
      </c>
      <c r="C187">
        <f t="shared" si="19"/>
        <v>1.3984806953814016E-10</v>
      </c>
      <c r="D187" s="13">
        <f t="shared" si="16"/>
        <v>12.333333333333334</v>
      </c>
      <c r="E187">
        <f t="shared" si="17"/>
        <v>0.13984806953814016</v>
      </c>
    </row>
    <row r="188" spans="2:5">
      <c r="B188">
        <f t="shared" si="18"/>
        <v>745</v>
      </c>
      <c r="C188">
        <f t="shared" si="19"/>
        <v>1.3926868456227286E-10</v>
      </c>
      <c r="D188" s="13">
        <f t="shared" si="16"/>
        <v>12.416666666666666</v>
      </c>
      <c r="E188">
        <f t="shared" si="17"/>
        <v>0.13926868456227287</v>
      </c>
    </row>
    <row r="189" spans="2:5">
      <c r="B189">
        <f t="shared" si="18"/>
        <v>750</v>
      </c>
      <c r="C189">
        <f t="shared" si="19"/>
        <v>1.3869895511231983E-10</v>
      </c>
      <c r="D189" s="13">
        <f t="shared" si="16"/>
        <v>12.5</v>
      </c>
      <c r="E189">
        <f t="shared" si="17"/>
        <v>0.13869895511231983</v>
      </c>
    </row>
    <row r="190" spans="2:5">
      <c r="B190">
        <f t="shared" si="18"/>
        <v>755</v>
      </c>
      <c r="C190">
        <f t="shared" si="19"/>
        <v>1.3813872027768697E-10</v>
      </c>
      <c r="D190" s="13">
        <f t="shared" si="16"/>
        <v>12.583333333333334</v>
      </c>
      <c r="E190">
        <f t="shared" si="17"/>
        <v>0.13813872027768698</v>
      </c>
    </row>
    <row r="191" spans="2:5">
      <c r="B191">
        <f t="shared" si="18"/>
        <v>760</v>
      </c>
      <c r="C191">
        <f t="shared" si="19"/>
        <v>1.3758782182937617E-10</v>
      </c>
      <c r="D191" s="13">
        <f t="shared" si="16"/>
        <v>12.666666666666666</v>
      </c>
      <c r="E191">
        <f t="shared" si="17"/>
        <v>0.13758782182937618</v>
      </c>
    </row>
    <row r="192" spans="2:5">
      <c r="B192">
        <f t="shared" si="18"/>
        <v>765</v>
      </c>
      <c r="C192">
        <f t="shared" si="19"/>
        <v>1.370461041752961E-10</v>
      </c>
      <c r="D192" s="13">
        <f t="shared" si="16"/>
        <v>12.75</v>
      </c>
      <c r="E192">
        <f t="shared" si="17"/>
        <v>0.13704610417529609</v>
      </c>
    </row>
    <row r="193" spans="2:5">
      <c r="B193">
        <f t="shared" si="18"/>
        <v>770</v>
      </c>
      <c r="C193">
        <f t="shared" si="19"/>
        <v>1.3651341431631779E-10</v>
      </c>
      <c r="D193" s="13">
        <f t="shared" si="16"/>
        <v>12.833333333333334</v>
      </c>
      <c r="E193">
        <f t="shared" si="17"/>
        <v>0.13651341431631778</v>
      </c>
    </row>
    <row r="194" spans="2:5">
      <c r="B194">
        <f t="shared" si="18"/>
        <v>775</v>
      </c>
      <c r="C194">
        <f t="shared" si="19"/>
        <v>1.3598960180306278E-10</v>
      </c>
      <c r="D194" s="13">
        <f t="shared" si="16"/>
        <v>12.916666666666666</v>
      </c>
      <c r="E194">
        <f t="shared" si="17"/>
        <v>0.13598960180306277</v>
      </c>
    </row>
    <row r="195" spans="2:5">
      <c r="B195">
        <f t="shared" si="18"/>
        <v>780</v>
      </c>
      <c r="C195">
        <f t="shared" si="19"/>
        <v>1.3547451869341094E-10</v>
      </c>
      <c r="D195" s="13">
        <f t="shared" si="16"/>
        <v>13</v>
      </c>
      <c r="E195">
        <f t="shared" si="17"/>
        <v>0.13547451869341093</v>
      </c>
    </row>
    <row r="196" spans="2:5">
      <c r="B196">
        <f t="shared" si="18"/>
        <v>785</v>
      </c>
      <c r="C196">
        <f t="shared" si="19"/>
        <v>1.3496801951071682E-10</v>
      </c>
      <c r="D196" s="13">
        <f t="shared" si="16"/>
        <v>13.083333333333334</v>
      </c>
      <c r="E196">
        <f t="shared" si="17"/>
        <v>0.13496801951071682</v>
      </c>
    </row>
    <row r="197" spans="2:5">
      <c r="B197">
        <f t="shared" si="18"/>
        <v>790</v>
      </c>
      <c r="C197">
        <f t="shared" si="19"/>
        <v>1.3446996120272222E-10</v>
      </c>
      <c r="D197" s="13">
        <f t="shared" si="16"/>
        <v>13.166666666666666</v>
      </c>
      <c r="E197">
        <f t="shared" si="17"/>
        <v>0.13446996120272223</v>
      </c>
    </row>
    <row r="198" spans="2:5">
      <c r="B198">
        <f t="shared" si="18"/>
        <v>795</v>
      </c>
      <c r="C198">
        <f t="shared" si="19"/>
        <v>1.3398020310115334E-10</v>
      </c>
      <c r="D198" s="13">
        <f t="shared" si="16"/>
        <v>13.25</v>
      </c>
      <c r="E198">
        <f t="shared" si="17"/>
        <v>0.13398020310115333</v>
      </c>
    </row>
    <row r="199" spans="2:5">
      <c r="B199">
        <f t="shared" si="18"/>
        <v>800</v>
      </c>
      <c r="C199">
        <f t="shared" si="19"/>
        <v>1.334986068819915E-10</v>
      </c>
      <c r="D199" s="13">
        <f t="shared" si="16"/>
        <v>13.333333333333334</v>
      </c>
      <c r="E199">
        <f t="shared" si="17"/>
        <v>0.1334986068819915</v>
      </c>
    </row>
    <row r="200" spans="2:5">
      <c r="B200">
        <f t="shared" si="18"/>
        <v>805</v>
      </c>
      <c r="C200">
        <f t="shared" si="19"/>
        <v>1.3302503652640573E-10</v>
      </c>
      <c r="D200" s="13">
        <f t="shared" si="16"/>
        <v>13.416666666666666</v>
      </c>
      <c r="E200">
        <f t="shared" si="17"/>
        <v>0.13302503652640574</v>
      </c>
    </row>
    <row r="201" spans="2:5">
      <c r="B201">
        <f t="shared" si="18"/>
        <v>810</v>
      </c>
      <c r="C201">
        <f t="shared" si="19"/>
        <v>1.3255935828233655E-10</v>
      </c>
      <c r="D201" s="13">
        <f t="shared" si="16"/>
        <v>13.5</v>
      </c>
      <c r="E201">
        <f t="shared" si="17"/>
        <v>0.13255935828233656</v>
      </c>
    </row>
    <row r="202" spans="2:5">
      <c r="B202">
        <f t="shared" si="18"/>
        <v>815</v>
      </c>
      <c r="C202">
        <f t="shared" si="19"/>
        <v>1.3210144062672E-10</v>
      </c>
      <c r="D202" s="13">
        <f t="shared" si="16"/>
        <v>13.583333333333334</v>
      </c>
      <c r="E202">
        <f t="shared" si="17"/>
        <v>0.13210144062672</v>
      </c>
    </row>
    <row r="203" spans="2:5">
      <c r="B203">
        <f t="shared" si="18"/>
        <v>820</v>
      </c>
      <c r="C203">
        <f t="shared" si="19"/>
        <v>1.3165115422834102E-10</v>
      </c>
      <c r="D203" s="13">
        <f t="shared" si="16"/>
        <v>13.666666666666666</v>
      </c>
      <c r="E203">
        <f t="shared" si="17"/>
        <v>0.13165115422834103</v>
      </c>
    </row>
    <row r="204" spans="2:5">
      <c r="B204">
        <f t="shared" si="18"/>
        <v>825</v>
      </c>
      <c r="C204">
        <f t="shared" si="19"/>
        <v>1.3120837191130599E-10</v>
      </c>
      <c r="D204" s="13">
        <f t="shared" si="16"/>
        <v>13.75</v>
      </c>
      <c r="E204">
        <f t="shared" si="17"/>
        <v>0.13120837191130599</v>
      </c>
    </row>
    <row r="205" spans="2:5">
      <c r="B205">
        <f t="shared" si="18"/>
        <v>830</v>
      </c>
      <c r="C205">
        <f t="shared" si="19"/>
        <v>1.3077296861912425E-10</v>
      </c>
      <c r="D205" s="13">
        <f t="shared" si="16"/>
        <v>13.833333333333334</v>
      </c>
      <c r="E205">
        <f t="shared" si="17"/>
        <v>0.13077296861912424</v>
      </c>
    </row>
    <row r="206" spans="2:5">
      <c r="B206">
        <f t="shared" si="18"/>
        <v>835</v>
      </c>
      <c r="C206">
        <f t="shared" si="19"/>
        <v>1.3034482137938763E-10</v>
      </c>
      <c r="D206" s="13">
        <f t="shared" si="16"/>
        <v>13.916666666666666</v>
      </c>
      <c r="E206">
        <f t="shared" si="17"/>
        <v>0.13034482137938763</v>
      </c>
    </row>
    <row r="207" spans="2:5">
      <c r="B207">
        <f t="shared" si="18"/>
        <v>840</v>
      </c>
      <c r="C207">
        <f t="shared" si="19"/>
        <v>1.2992380926903925E-10</v>
      </c>
      <c r="D207" s="13">
        <f t="shared" si="16"/>
        <v>14</v>
      </c>
      <c r="E207">
        <f t="shared" si="17"/>
        <v>0.12992380926903926</v>
      </c>
    </row>
    <row r="208" spans="2:5">
      <c r="B208">
        <f t="shared" si="18"/>
        <v>845</v>
      </c>
      <c r="C208">
        <f t="shared" si="19"/>
        <v>1.2950981338022061E-10</v>
      </c>
      <c r="D208" s="13">
        <f t="shared" si="16"/>
        <v>14.083333333333334</v>
      </c>
      <c r="E208">
        <f t="shared" si="17"/>
        <v>0.12950981338022061</v>
      </c>
    </row>
    <row r="209" spans="2:5">
      <c r="B209">
        <f t="shared" si="18"/>
        <v>850</v>
      </c>
      <c r="C209">
        <f t="shared" si="19"/>
        <v>1.2910271678668817E-10</v>
      </c>
      <c r="D209" s="13">
        <f t="shared" si="16"/>
        <v>14.166666666666666</v>
      </c>
      <c r="E209">
        <f t="shared" si="17"/>
        <v>0.12910271678668817</v>
      </c>
    </row>
    <row r="210" spans="2:5">
      <c r="B210">
        <f t="shared" si="18"/>
        <v>855</v>
      </c>
      <c r="C210">
        <f t="shared" si="19"/>
        <v>1.2870240451078943E-10</v>
      </c>
      <c r="D210" s="13">
        <f t="shared" si="16"/>
        <v>14.25</v>
      </c>
      <c r="E210">
        <f t="shared" si="17"/>
        <v>0.12870240451078943</v>
      </c>
    </row>
    <row r="211" spans="2:5">
      <c r="B211">
        <f t="shared" si="18"/>
        <v>860</v>
      </c>
      <c r="C211">
        <f t="shared" si="19"/>
        <v>1.2830876349098937E-10</v>
      </c>
      <c r="D211" s="13">
        <f t="shared" si="16"/>
        <v>14.333333333333334</v>
      </c>
      <c r="E211">
        <f t="shared" si="17"/>
        <v>0.12830876349098938</v>
      </c>
    </row>
    <row r="212" spans="2:5">
      <c r="B212">
        <f t="shared" si="18"/>
        <v>865</v>
      </c>
      <c r="C212">
        <f t="shared" si="19"/>
        <v>1.2792168254993819E-10</v>
      </c>
      <c r="D212" s="13">
        <f t="shared" si="16"/>
        <v>14.416666666666666</v>
      </c>
      <c r="E212">
        <f t="shared" si="17"/>
        <v>0.12792168254993819</v>
      </c>
    </row>
    <row r="213" spans="2:5">
      <c r="B213">
        <f t="shared" si="18"/>
        <v>870</v>
      </c>
      <c r="C213">
        <f t="shared" si="19"/>
        <v>1.2754105236307104E-10</v>
      </c>
      <c r="D213" s="13">
        <f t="shared" si="16"/>
        <v>14.5</v>
      </c>
      <c r="E213">
        <f t="shared" si="17"/>
        <v>0.12754105236307103</v>
      </c>
    </row>
    <row r="214" spans="2:5">
      <c r="B214">
        <f t="shared" si="18"/>
        <v>875</v>
      </c>
      <c r="C214">
        <f t="shared" si="19"/>
        <v>1.2716676542773119E-10</v>
      </c>
      <c r="D214" s="13">
        <f t="shared" si="16"/>
        <v>14.583333333333334</v>
      </c>
      <c r="E214">
        <f t="shared" si="17"/>
        <v>0.1271667654277312</v>
      </c>
    </row>
    <row r="215" spans="2:5">
      <c r="B215">
        <f t="shared" si="18"/>
        <v>880</v>
      </c>
      <c r="C215">
        <f t="shared" si="19"/>
        <v>1.2679871603280761E-10</v>
      </c>
      <c r="D215" s="13">
        <f t="shared" si="16"/>
        <v>14.666666666666666</v>
      </c>
      <c r="E215">
        <f t="shared" si="17"/>
        <v>0.12679871603280762</v>
      </c>
    </row>
    <row r="216" spans="2:5">
      <c r="B216">
        <f t="shared" si="18"/>
        <v>885</v>
      </c>
      <c r="C216">
        <f t="shared" si="19"/>
        <v>1.264368002288787E-10</v>
      </c>
      <c r="D216" s="13">
        <f t="shared" si="16"/>
        <v>14.75</v>
      </c>
      <c r="E216">
        <f t="shared" si="17"/>
        <v>0.12643680022887871</v>
      </c>
    </row>
    <row r="217" spans="2:5">
      <c r="B217">
        <f t="shared" si="18"/>
        <v>890</v>
      </c>
      <c r="C217">
        <f t="shared" si="19"/>
        <v>1.2608091579885344E-10</v>
      </c>
      <c r="D217" s="13">
        <f t="shared" si="16"/>
        <v>14.833333333333334</v>
      </c>
      <c r="E217">
        <f t="shared" si="17"/>
        <v>0.12608091579885344</v>
      </c>
    </row>
    <row r="218" spans="2:5">
      <c r="B218">
        <f t="shared" si="18"/>
        <v>895</v>
      </c>
      <c r="C218">
        <f t="shared" si="19"/>
        <v>1.2573096222910198E-10</v>
      </c>
      <c r="D218" s="13">
        <f t="shared" si="16"/>
        <v>14.916666666666666</v>
      </c>
      <c r="E218">
        <f t="shared" si="17"/>
        <v>0.12573096222910199</v>
      </c>
    </row>
    <row r="219" spans="2:5">
      <c r="B219">
        <f t="shared" si="18"/>
        <v>900</v>
      </c>
      <c r="C219">
        <f t="shared" si="19"/>
        <v>1.253868406810671E-10</v>
      </c>
      <c r="D219" s="13">
        <f t="shared" si="16"/>
        <v>15</v>
      </c>
      <c r="E219">
        <f t="shared" si="17"/>
        <v>0.12538684068106709</v>
      </c>
    </row>
    <row r="220" spans="2:5">
      <c r="B220">
        <f t="shared" si="18"/>
        <v>905</v>
      </c>
      <c r="C220">
        <f t="shared" si="19"/>
        <v>1.2504845396334907E-10</v>
      </c>
      <c r="D220" s="13">
        <f t="shared" si="16"/>
        <v>15.083333333333334</v>
      </c>
      <c r="E220">
        <f t="shared" si="17"/>
        <v>0.12504845396334907</v>
      </c>
    </row>
    <row r="221" spans="2:5">
      <c r="B221">
        <f t="shared" si="18"/>
        <v>910</v>
      </c>
      <c r="C221">
        <f t="shared" si="19"/>
        <v>1.2471570650425535E-10</v>
      </c>
      <c r="D221" s="13">
        <f t="shared" si="16"/>
        <v>15.166666666666666</v>
      </c>
      <c r="E221">
        <f t="shared" si="17"/>
        <v>0.12471570650425536</v>
      </c>
    </row>
    <row r="222" spans="2:5">
      <c r="B222">
        <f t="shared" si="18"/>
        <v>915</v>
      </c>
      <c r="C222">
        <f t="shared" si="19"/>
        <v>1.2438850432480822E-10</v>
      </c>
      <c r="D222" s="13">
        <f t="shared" si="16"/>
        <v>15.25</v>
      </c>
      <c r="E222">
        <f t="shared" si="17"/>
        <v>0.12438850432480822</v>
      </c>
    </row>
    <row r="223" spans="2:5">
      <c r="B223">
        <f t="shared" si="18"/>
        <v>920</v>
      </c>
      <c r="C223">
        <f t="shared" si="19"/>
        <v>1.2406675501220168E-10</v>
      </c>
      <c r="D223" s="13">
        <f t="shared" si="16"/>
        <v>15.333333333333334</v>
      </c>
      <c r="E223">
        <f t="shared" si="17"/>
        <v>0.12406675501220167</v>
      </c>
    </row>
    <row r="224" spans="2:5">
      <c r="B224">
        <f t="shared" si="18"/>
        <v>925</v>
      </c>
      <c r="C224">
        <f t="shared" si="19"/>
        <v>1.2375036769370129E-10</v>
      </c>
      <c r="D224" s="13">
        <f t="shared" si="16"/>
        <v>15.416666666666666</v>
      </c>
      <c r="E224">
        <f t="shared" si="17"/>
        <v>0.12375036769370129</v>
      </c>
    </row>
    <row r="225" spans="2:5">
      <c r="B225">
        <f t="shared" si="18"/>
        <v>930</v>
      </c>
      <c r="C225">
        <f t="shared" si="19"/>
        <v>1.2343925301097844E-10</v>
      </c>
      <c r="D225" s="13">
        <f t="shared" si="16"/>
        <v>15.5</v>
      </c>
      <c r="E225">
        <f t="shared" si="17"/>
        <v>0.12343925301097844</v>
      </c>
    </row>
    <row r="226" spans="2:5">
      <c r="B226">
        <f t="shared" si="18"/>
        <v>935</v>
      </c>
      <c r="C226">
        <f t="shared" si="19"/>
        <v>1.2313332309487271E-10</v>
      </c>
      <c r="D226" s="13">
        <f t="shared" si="16"/>
        <v>15.583333333333334</v>
      </c>
      <c r="E226">
        <f t="shared" si="17"/>
        <v>0.12313332309487271</v>
      </c>
    </row>
    <row r="227" spans="2:5">
      <c r="B227">
        <f t="shared" si="18"/>
        <v>940</v>
      </c>
      <c r="C227">
        <f t="shared" si="19"/>
        <v>1.2283249154057468E-10</v>
      </c>
      <c r="D227" s="13">
        <f t="shared" si="16"/>
        <v>15.666666666666666</v>
      </c>
      <c r="E227">
        <f t="shared" si="17"/>
        <v>0.12283249154057468</v>
      </c>
    </row>
    <row r="228" spans="2:5">
      <c r="B228">
        <f t="shared" si="18"/>
        <v>945</v>
      </c>
      <c r="C228">
        <f t="shared" si="19"/>
        <v>1.2253667338322229E-10</v>
      </c>
      <c r="D228" s="13">
        <f t="shared" si="16"/>
        <v>15.75</v>
      </c>
      <c r="E228">
        <f t="shared" si="17"/>
        <v>0.12253667338322229</v>
      </c>
    </row>
    <row r="229" spans="2:5">
      <c r="B229">
        <f t="shared" si="18"/>
        <v>950</v>
      </c>
      <c r="C229">
        <f t="shared" si="19"/>
        <v>1.2224578507390392E-10</v>
      </c>
      <c r="D229" s="13">
        <f t="shared" si="16"/>
        <v>15.833333333333334</v>
      </c>
      <c r="E229">
        <f t="shared" si="17"/>
        <v>0.12224578507390392</v>
      </c>
    </row>
    <row r="230" spans="2:5">
      <c r="B230">
        <f t="shared" si="18"/>
        <v>955</v>
      </c>
      <c r="C230">
        <f t="shared" si="19"/>
        <v>1.219597444560615E-10</v>
      </c>
      <c r="D230" s="13">
        <f t="shared" si="16"/>
        <v>15.916666666666666</v>
      </c>
      <c r="E230">
        <f t="shared" si="17"/>
        <v>0.1219597444560615</v>
      </c>
    </row>
    <row r="231" spans="2:5">
      <c r="B231">
        <f t="shared" si="18"/>
        <v>960</v>
      </c>
      <c r="C231">
        <f t="shared" si="19"/>
        <v>1.2167847074228655E-10</v>
      </c>
      <c r="D231" s="13">
        <f t="shared" si="16"/>
        <v>16</v>
      </c>
      <c r="E231">
        <f t="shared" si="17"/>
        <v>0.12167847074228655</v>
      </c>
    </row>
    <row r="232" spans="2:5">
      <c r="B232">
        <f t="shared" si="18"/>
        <v>965</v>
      </c>
      <c r="C232">
        <f t="shared" si="19"/>
        <v>1.214018844915034E-10</v>
      </c>
      <c r="D232" s="13">
        <f t="shared" ref="D232:D295" si="20">B232/60</f>
        <v>16.083333333333332</v>
      </c>
      <c r="E232">
        <f t="shared" ref="E232:E295" si="21">C232*10^9</f>
        <v>0.1214018844915034</v>
      </c>
    </row>
    <row r="233" spans="2:5">
      <c r="B233">
        <f t="shared" si="18"/>
        <v>970</v>
      </c>
      <c r="C233">
        <f t="shared" si="19"/>
        <v>1.2112990758653209E-10</v>
      </c>
      <c r="D233" s="13">
        <f t="shared" si="20"/>
        <v>16.166666666666668</v>
      </c>
      <c r="E233">
        <f t="shared" si="21"/>
        <v>0.12112990758653208</v>
      </c>
    </row>
    <row r="234" spans="2:5">
      <c r="B234">
        <f t="shared" si="18"/>
        <v>975</v>
      </c>
      <c r="C234">
        <f t="shared" si="19"/>
        <v>1.2086246321202572E-10</v>
      </c>
      <c r="D234" s="13">
        <f t="shared" si="20"/>
        <v>16.25</v>
      </c>
      <c r="E234">
        <f t="shared" si="21"/>
        <v>0.12086246321202572</v>
      </c>
    </row>
    <row r="235" spans="2:5">
      <c r="B235">
        <f t="shared" ref="B235:B298" si="22">B234+$J$31/372</f>
        <v>980</v>
      </c>
      <c r="C235">
        <f t="shared" si="19"/>
        <v>1.2059947583277506E-10</v>
      </c>
      <c r="D235" s="13">
        <f t="shared" si="20"/>
        <v>16.333333333333332</v>
      </c>
      <c r="E235">
        <f t="shared" si="21"/>
        <v>0.12059947583277505</v>
      </c>
    </row>
    <row r="236" spans="2:5">
      <c r="B236">
        <f t="shared" si="22"/>
        <v>985</v>
      </c>
      <c r="C236">
        <f t="shared" si="19"/>
        <v>1.2034087117237499E-10</v>
      </c>
      <c r="D236" s="13">
        <f t="shared" si="20"/>
        <v>16.416666666666668</v>
      </c>
      <c r="E236">
        <f t="shared" si="21"/>
        <v>0.12034087117237499</v>
      </c>
    </row>
    <row r="237" spans="2:5">
      <c r="B237">
        <f t="shared" si="22"/>
        <v>990</v>
      </c>
      <c r="C237">
        <f t="shared" si="19"/>
        <v>1.2008657619224635E-10</v>
      </c>
      <c r="D237" s="13">
        <f t="shared" si="20"/>
        <v>16.5</v>
      </c>
      <c r="E237">
        <f t="shared" si="21"/>
        <v>0.12008657619224634</v>
      </c>
    </row>
    <row r="238" spans="2:5">
      <c r="B238">
        <f t="shared" si="22"/>
        <v>995</v>
      </c>
      <c r="C238">
        <f t="shared" si="19"/>
        <v>1.1983651907100734E-10</v>
      </c>
      <c r="D238" s="13">
        <f t="shared" si="20"/>
        <v>16.583333333333332</v>
      </c>
      <c r="E238">
        <f t="shared" si="21"/>
        <v>0.11983651907100734</v>
      </c>
    </row>
    <row r="239" spans="2:5">
      <c r="B239">
        <f t="shared" si="22"/>
        <v>1000</v>
      </c>
      <c r="C239">
        <f t="shared" si="19"/>
        <v>1.1959062918418887E-10</v>
      </c>
      <c r="D239" s="13">
        <f t="shared" si="20"/>
        <v>16.666666666666668</v>
      </c>
      <c r="E239">
        <f t="shared" si="21"/>
        <v>0.11959062918418886</v>
      </c>
    </row>
    <row r="240" spans="2:5">
      <c r="B240">
        <f t="shared" si="22"/>
        <v>1005</v>
      </c>
      <c r="C240">
        <f t="shared" si="19"/>
        <v>1.1934883708428777E-10</v>
      </c>
      <c r="D240" s="13">
        <f t="shared" si="20"/>
        <v>16.75</v>
      </c>
      <c r="E240">
        <f t="shared" si="21"/>
        <v>0.11934883708428777</v>
      </c>
    </row>
    <row r="241" spans="2:5">
      <c r="B241">
        <f t="shared" si="22"/>
        <v>1010</v>
      </c>
      <c r="C241">
        <f t="shared" si="19"/>
        <v>1.1911107448115256E-10</v>
      </c>
      <c r="D241" s="13">
        <f t="shared" si="20"/>
        <v>16.833333333333332</v>
      </c>
      <c r="E241">
        <f t="shared" si="21"/>
        <v>0.11911107448115256</v>
      </c>
    </row>
    <row r="242" spans="2:5">
      <c r="B242">
        <f t="shared" si="22"/>
        <v>1015</v>
      </c>
      <c r="C242">
        <f t="shared" si="19"/>
        <v>1.1887727422269602E-10</v>
      </c>
      <c r="D242" s="13">
        <f t="shared" si="20"/>
        <v>16.916666666666668</v>
      </c>
      <c r="E242">
        <f t="shared" si="21"/>
        <v>0.11887727422269602</v>
      </c>
    </row>
    <row r="243" spans="2:5">
      <c r="B243" s="16">
        <f t="shared" si="22"/>
        <v>1020</v>
      </c>
      <c r="C243">
        <f>$E$36*EXP(-$E$32*(B243-720))+(1/$E$32)*($E$33+$E$34*((B243-720)-1/$E$32))</f>
        <v>1.1864737027592914E-10</v>
      </c>
      <c r="D243" s="13">
        <f t="shared" si="20"/>
        <v>17</v>
      </c>
      <c r="E243">
        <f t="shared" si="21"/>
        <v>0.11864737027592914</v>
      </c>
    </row>
    <row r="244" spans="2:5">
      <c r="B244">
        <f t="shared" si="22"/>
        <v>1025</v>
      </c>
      <c r="C244">
        <f>$F$36*EXP(-$F$32*(B244-1020))+(1/$F$32)*($F$33+$F$34*((B244-1020)-1/$F$32))</f>
        <v>4.1595435766187265E-10</v>
      </c>
      <c r="D244" s="13">
        <f t="shared" si="20"/>
        <v>17.083333333333332</v>
      </c>
      <c r="E244">
        <f t="shared" si="21"/>
        <v>0.41595435766187266</v>
      </c>
    </row>
    <row r="245" spans="2:5">
      <c r="B245">
        <f t="shared" si="22"/>
        <v>1030</v>
      </c>
      <c r="C245">
        <f t="shared" ref="C245:C279" si="23">$F$36*EXP(-$F$32*(B245-1020))+(1/$F$32)*($F$33+$F$34*((B245-1020)-1/$F$32))</f>
        <v>1.3017107324179025E-9</v>
      </c>
      <c r="D245" s="13">
        <f t="shared" si="20"/>
        <v>17.166666666666668</v>
      </c>
      <c r="E245">
        <f t="shared" si="21"/>
        <v>1.3017107324179025</v>
      </c>
    </row>
    <row r="246" spans="2:5">
      <c r="B246">
        <f t="shared" si="22"/>
        <v>1035</v>
      </c>
      <c r="C246">
        <f t="shared" si="23"/>
        <v>2.7661099090344733E-9</v>
      </c>
      <c r="D246" s="13">
        <f t="shared" si="20"/>
        <v>17.25</v>
      </c>
      <c r="E246">
        <f t="shared" si="21"/>
        <v>2.7661099090344732</v>
      </c>
    </row>
    <row r="247" spans="2:5">
      <c r="B247">
        <f t="shared" si="22"/>
        <v>1040</v>
      </c>
      <c r="C247">
        <f t="shared" si="23"/>
        <v>4.7995087300236624E-9</v>
      </c>
      <c r="D247" s="13">
        <f t="shared" si="20"/>
        <v>17.333333333333332</v>
      </c>
      <c r="E247">
        <f t="shared" si="21"/>
        <v>4.7995087300236623</v>
      </c>
    </row>
    <row r="248" spans="2:5">
      <c r="B248">
        <f t="shared" si="22"/>
        <v>1045</v>
      </c>
      <c r="C248">
        <f t="shared" si="23"/>
        <v>7.3924247423703473E-9</v>
      </c>
      <c r="D248" s="13">
        <f t="shared" si="20"/>
        <v>17.416666666666668</v>
      </c>
      <c r="E248">
        <f t="shared" si="21"/>
        <v>7.3924247423703475</v>
      </c>
    </row>
    <row r="249" spans="2:5">
      <c r="B249">
        <f t="shared" si="22"/>
        <v>1050</v>
      </c>
      <c r="C249">
        <f t="shared" si="23"/>
        <v>1.0535533519370093E-8</v>
      </c>
      <c r="D249" s="13">
        <f t="shared" si="20"/>
        <v>17.5</v>
      </c>
      <c r="E249">
        <f t="shared" si="21"/>
        <v>10.535533519370093</v>
      </c>
    </row>
    <row r="250" spans="2:5">
      <c r="B250">
        <f t="shared" si="22"/>
        <v>1055</v>
      </c>
      <c r="C250">
        <f t="shared" si="23"/>
        <v>1.4219666027102921E-8</v>
      </c>
      <c r="D250" s="13">
        <f t="shared" si="20"/>
        <v>17.583333333333332</v>
      </c>
      <c r="E250">
        <f t="shared" si="21"/>
        <v>14.219666027102921</v>
      </c>
    </row>
    <row r="251" spans="2:5">
      <c r="B251">
        <f t="shared" si="22"/>
        <v>1060</v>
      </c>
      <c r="C251">
        <f t="shared" si="23"/>
        <v>1.8435806034789527E-8</v>
      </c>
      <c r="D251" s="13">
        <f t="shared" si="20"/>
        <v>17.666666666666668</v>
      </c>
      <c r="E251">
        <f t="shared" si="21"/>
        <v>18.435806034789529</v>
      </c>
    </row>
    <row r="252" spans="2:5">
      <c r="B252">
        <f t="shared" si="22"/>
        <v>1065</v>
      </c>
      <c r="C252">
        <f>$F$36*EXP(-$F$32*(B252-1020))+(1/$F$32)*($F$33+$F$34*((B252-1020)-1/$F$32))</f>
        <v>2.3175087568308066E-8</v>
      </c>
      <c r="D252" s="13">
        <f t="shared" si="20"/>
        <v>17.75</v>
      </c>
      <c r="E252">
        <f t="shared" si="21"/>
        <v>23.175087568308065</v>
      </c>
    </row>
    <row r="253" spans="2:5">
      <c r="B253">
        <f t="shared" si="22"/>
        <v>1070</v>
      </c>
      <c r="C253">
        <f t="shared" si="23"/>
        <v>2.842879240614876E-8</v>
      </c>
      <c r="D253" s="13">
        <f t="shared" si="20"/>
        <v>17.833333333333332</v>
      </c>
      <c r="E253">
        <f t="shared" si="21"/>
        <v>28.428792406148759</v>
      </c>
    </row>
    <row r="254" spans="2:5">
      <c r="B254">
        <f t="shared" si="22"/>
        <v>1075</v>
      </c>
      <c r="C254">
        <f t="shared" si="23"/>
        <v>3.4188347617094422E-8</v>
      </c>
      <c r="D254" s="13">
        <f t="shared" si="20"/>
        <v>17.916666666666668</v>
      </c>
      <c r="E254">
        <f t="shared" si="21"/>
        <v>34.188347617094422</v>
      </c>
    </row>
    <row r="255" spans="2:5">
      <c r="B255">
        <f t="shared" si="22"/>
        <v>1080</v>
      </c>
      <c r="C255">
        <f t="shared" si="23"/>
        <v>4.0445323138942463E-8</v>
      </c>
      <c r="D255" s="13">
        <f t="shared" si="20"/>
        <v>18</v>
      </c>
      <c r="E255">
        <f t="shared" si="21"/>
        <v>40.445323138942463</v>
      </c>
    </row>
    <row r="256" spans="2:5">
      <c r="B256">
        <f t="shared" si="22"/>
        <v>1085</v>
      </c>
      <c r="C256">
        <f t="shared" si="23"/>
        <v>4.7191429397571308E-8</v>
      </c>
      <c r="D256" s="13">
        <f t="shared" si="20"/>
        <v>18.083333333333332</v>
      </c>
      <c r="E256">
        <f t="shared" si="21"/>
        <v>47.191429397571305</v>
      </c>
    </row>
    <row r="257" spans="2:5">
      <c r="B257">
        <f t="shared" si="22"/>
        <v>1090</v>
      </c>
      <c r="C257">
        <f t="shared" si="23"/>
        <v>5.4418514965689653E-8</v>
      </c>
      <c r="D257" s="13">
        <f t="shared" si="20"/>
        <v>18.166666666666668</v>
      </c>
      <c r="E257">
        <f t="shared" si="21"/>
        <v>54.418514965689653</v>
      </c>
    </row>
    <row r="258" spans="2:5">
      <c r="B258">
        <f t="shared" si="22"/>
        <v>1095</v>
      </c>
      <c r="C258">
        <f t="shared" si="23"/>
        <v>6.211856426060113E-8</v>
      </c>
      <c r="D258" s="13">
        <f t="shared" si="20"/>
        <v>18.25</v>
      </c>
      <c r="E258">
        <f t="shared" si="21"/>
        <v>62.118564260601133</v>
      </c>
    </row>
    <row r="259" spans="2:5">
      <c r="B259">
        <f t="shared" si="22"/>
        <v>1100</v>
      </c>
      <c r="C259">
        <f t="shared" si="23"/>
        <v>7.0283695280337228E-8</v>
      </c>
      <c r="D259" s="13">
        <f t="shared" si="20"/>
        <v>18.333333333333332</v>
      </c>
      <c r="E259">
        <f t="shared" si="21"/>
        <v>70.283695280337227</v>
      </c>
    </row>
    <row r="260" spans="2:5">
      <c r="B260">
        <f t="shared" si="22"/>
        <v>1105</v>
      </c>
      <c r="C260">
        <f t="shared" si="23"/>
        <v>7.8906157377515801E-8</v>
      </c>
      <c r="D260" s="13">
        <f t="shared" si="20"/>
        <v>18.416666666666668</v>
      </c>
      <c r="E260">
        <f t="shared" si="21"/>
        <v>78.906157377515797</v>
      </c>
    </row>
    <row r="261" spans="2:5">
      <c r="B261">
        <f t="shared" si="22"/>
        <v>1110</v>
      </c>
      <c r="C261">
        <f t="shared" si="23"/>
        <v>8.7978329070300662E-8</v>
      </c>
      <c r="D261" s="13">
        <f t="shared" si="20"/>
        <v>18.5</v>
      </c>
      <c r="E261">
        <f t="shared" si="21"/>
        <v>87.97832907030066</v>
      </c>
    </row>
    <row r="262" spans="2:5">
      <c r="B262">
        <f t="shared" si="22"/>
        <v>1115</v>
      </c>
      <c r="C262">
        <f t="shared" si="23"/>
        <v>9.7492715889840997E-8</v>
      </c>
      <c r="D262" s="13">
        <f t="shared" si="20"/>
        <v>18.583333333333332</v>
      </c>
      <c r="E262">
        <f t="shared" si="21"/>
        <v>97.492715889840994</v>
      </c>
    </row>
    <row r="263" spans="2:5">
      <c r="B263">
        <f t="shared" si="22"/>
        <v>1120</v>
      </c>
      <c r="C263">
        <f t="shared" si="23"/>
        <v>1.0744194826358346E-7</v>
      </c>
      <c r="D263" s="13">
        <f t="shared" si="20"/>
        <v>18.666666666666668</v>
      </c>
      <c r="E263">
        <f t="shared" si="21"/>
        <v>107.44194826358346</v>
      </c>
    </row>
    <row r="264" spans="2:5">
      <c r="B264">
        <f t="shared" si="22"/>
        <v>1125</v>
      </c>
      <c r="C264">
        <f t="shared" si="23"/>
        <v>1.1781877943385895E-7</v>
      </c>
      <c r="D264" s="13">
        <f t="shared" si="20"/>
        <v>18.75</v>
      </c>
      <c r="E264">
        <f t="shared" si="21"/>
        <v>117.81877943385895</v>
      </c>
    </row>
    <row r="265" spans="2:5">
      <c r="B265">
        <f t="shared" si="22"/>
        <v>1130</v>
      </c>
      <c r="C265">
        <f t="shared" si="23"/>
        <v>1.2861608341115628E-7</v>
      </c>
      <c r="D265" s="13">
        <f t="shared" si="20"/>
        <v>18.833333333333332</v>
      </c>
      <c r="E265">
        <f t="shared" si="21"/>
        <v>128.61608341115627</v>
      </c>
    </row>
    <row r="266" spans="2:5">
      <c r="B266">
        <f t="shared" si="22"/>
        <v>1135</v>
      </c>
      <c r="C266">
        <f t="shared" si="23"/>
        <v>1.3982685296150534E-7</v>
      </c>
      <c r="D266" s="13">
        <f t="shared" si="20"/>
        <v>18.916666666666668</v>
      </c>
      <c r="E266">
        <f t="shared" si="21"/>
        <v>139.82685296150535</v>
      </c>
    </row>
    <row r="267" spans="2:5">
      <c r="B267">
        <f t="shared" si="22"/>
        <v>1140</v>
      </c>
      <c r="C267">
        <f t="shared" si="23"/>
        <v>1.5144419762740203E-7</v>
      </c>
      <c r="D267" s="13">
        <f t="shared" si="20"/>
        <v>19</v>
      </c>
      <c r="E267">
        <f t="shared" si="21"/>
        <v>151.44419762740202</v>
      </c>
    </row>
    <row r="268" spans="2:5">
      <c r="B268">
        <f t="shared" si="22"/>
        <v>1145</v>
      </c>
      <c r="C268">
        <f t="shared" si="23"/>
        <v>1.6346134178171025E-7</v>
      </c>
      <c r="D268" s="13">
        <f t="shared" si="20"/>
        <v>19.083333333333332</v>
      </c>
      <c r="E268">
        <f t="shared" si="21"/>
        <v>163.46134178171025</v>
      </c>
    </row>
    <row r="269" spans="2:5">
      <c r="B269">
        <f t="shared" si="22"/>
        <v>1150</v>
      </c>
      <c r="C269">
        <f t="shared" si="23"/>
        <v>1.758716227140014E-7</v>
      </c>
      <c r="D269" s="13">
        <f t="shared" si="20"/>
        <v>19.166666666666668</v>
      </c>
      <c r="E269">
        <f t="shared" si="21"/>
        <v>175.8716227140014</v>
      </c>
    </row>
    <row r="270" spans="2:5">
      <c r="B270">
        <f t="shared" si="22"/>
        <v>1155</v>
      </c>
      <c r="C270">
        <f t="shared" si="23"/>
        <v>1.8866848874878245E-7</v>
      </c>
      <c r="D270" s="13">
        <f t="shared" si="20"/>
        <v>19.25</v>
      </c>
      <c r="E270">
        <f t="shared" si="21"/>
        <v>188.66848874878244</v>
      </c>
    </row>
    <row r="271" spans="2:5">
      <c r="B271">
        <f t="shared" si="22"/>
        <v>1160</v>
      </c>
      <c r="C271">
        <f t="shared" si="23"/>
        <v>2.0184549739508337E-7</v>
      </c>
      <c r="D271" s="13">
        <f t="shared" si="20"/>
        <v>19.333333333333332</v>
      </c>
      <c r="E271">
        <f t="shared" si="21"/>
        <v>201.84549739508338</v>
      </c>
    </row>
    <row r="272" spans="2:5">
      <c r="B272">
        <f t="shared" si="22"/>
        <v>1165</v>
      </c>
      <c r="C272">
        <f t="shared" si="23"/>
        <v>2.1539631352688324E-7</v>
      </c>
      <c r="D272" s="13">
        <f t="shared" si="20"/>
        <v>19.416666666666668</v>
      </c>
      <c r="E272">
        <f t="shared" si="21"/>
        <v>215.39631352688323</v>
      </c>
    </row>
    <row r="273" spans="2:5">
      <c r="B273">
        <f t="shared" si="22"/>
        <v>1170</v>
      </c>
      <c r="C273">
        <f t="shared" si="23"/>
        <v>2.2931470759385984E-7</v>
      </c>
      <c r="D273" s="13">
        <f t="shared" si="20"/>
        <v>19.5</v>
      </c>
      <c r="E273">
        <f t="shared" si="21"/>
        <v>229.31470759385985</v>
      </c>
    </row>
    <row r="274" spans="2:5">
      <c r="B274">
        <f t="shared" si="22"/>
        <v>1175</v>
      </c>
      <c r="C274">
        <f t="shared" si="23"/>
        <v>2.4359455386195589E-7</v>
      </c>
      <c r="D274" s="13">
        <f t="shared" si="20"/>
        <v>19.583333333333332</v>
      </c>
      <c r="E274">
        <f t="shared" si="21"/>
        <v>243.59455386195589</v>
      </c>
    </row>
    <row r="275" spans="2:5">
      <c r="B275">
        <f t="shared" si="22"/>
        <v>1180</v>
      </c>
      <c r="C275">
        <f t="shared" si="23"/>
        <v>2.5822982868326984E-7</v>
      </c>
      <c r="D275" s="13">
        <f t="shared" si="20"/>
        <v>19.666666666666668</v>
      </c>
      <c r="E275">
        <f t="shared" si="21"/>
        <v>258.22982868326983</v>
      </c>
    </row>
    <row r="276" spans="2:5">
      <c r="B276">
        <f t="shared" si="22"/>
        <v>1185</v>
      </c>
      <c r="C276">
        <f t="shared" si="23"/>
        <v>2.7321460879477327E-7</v>
      </c>
      <c r="D276" s="13">
        <f t="shared" si="20"/>
        <v>19.75</v>
      </c>
      <c r="E276">
        <f t="shared" si="21"/>
        <v>273.21460879477326</v>
      </c>
    </row>
    <row r="277" spans="2:5">
      <c r="B277">
        <f t="shared" si="22"/>
        <v>1190</v>
      </c>
      <c r="C277">
        <f t="shared" si="23"/>
        <v>2.8854306964538704E-7</v>
      </c>
      <c r="D277" s="13">
        <f t="shared" si="20"/>
        <v>19.833333333333332</v>
      </c>
      <c r="E277">
        <f t="shared" si="21"/>
        <v>288.54306964538705</v>
      </c>
    </row>
    <row r="278" spans="2:5">
      <c r="B278">
        <f t="shared" si="22"/>
        <v>1195</v>
      </c>
      <c r="C278">
        <f t="shared" si="23"/>
        <v>3.0420948375093237E-7</v>
      </c>
      <c r="D278" s="13">
        <f t="shared" si="20"/>
        <v>19.916666666666668</v>
      </c>
      <c r="E278">
        <f t="shared" si="21"/>
        <v>304.20948375093235</v>
      </c>
    </row>
    <row r="279" spans="2:5">
      <c r="B279" s="16">
        <f t="shared" si="22"/>
        <v>1200</v>
      </c>
      <c r="C279">
        <f t="shared" si="23"/>
        <v>3.2020821907649838E-7</v>
      </c>
      <c r="D279" s="13">
        <f t="shared" si="20"/>
        <v>20</v>
      </c>
      <c r="E279">
        <f t="shared" si="21"/>
        <v>320.20821907649838</v>
      </c>
    </row>
    <row r="280" spans="2:5">
      <c r="B280">
        <f t="shared" si="22"/>
        <v>1205</v>
      </c>
      <c r="C280">
        <f>$G$36*EXP(-$G$32*(B280-1200))+(1/$G$32)*($G$33+$G$34*((B280-1200)-1/$G$32))</f>
        <v>3.3623620438581503E-7</v>
      </c>
      <c r="D280" s="13">
        <f t="shared" si="20"/>
        <v>20.083333333333332</v>
      </c>
      <c r="E280">
        <f t="shared" si="21"/>
        <v>336.23620438581503</v>
      </c>
    </row>
    <row r="281" spans="2:5">
      <c r="B281">
        <f t="shared" si="22"/>
        <v>1210</v>
      </c>
      <c r="C281">
        <f t="shared" ref="C281:C339" si="24">$G$36*EXP(-$G$32*(B281-1200))+(1/$G$32)*($G$33+$G$34*((B281-1200)-1/$G$32))</f>
        <v>3.5199708123710472E-7</v>
      </c>
      <c r="D281" s="13">
        <f t="shared" si="20"/>
        <v>20.166666666666668</v>
      </c>
      <c r="E281">
        <f t="shared" si="21"/>
        <v>351.99708123710474</v>
      </c>
    </row>
    <row r="282" spans="2:5">
      <c r="B282">
        <f t="shared" si="22"/>
        <v>1215</v>
      </c>
      <c r="C282">
        <f t="shared" si="24"/>
        <v>3.6749530102753151E-7</v>
      </c>
      <c r="D282" s="13">
        <f t="shared" si="20"/>
        <v>20.25</v>
      </c>
      <c r="E282">
        <f t="shared" si="21"/>
        <v>367.49530102753153</v>
      </c>
    </row>
    <row r="283" spans="2:5">
      <c r="B283">
        <f t="shared" si="22"/>
        <v>1220</v>
      </c>
      <c r="C283">
        <f t="shared" si="24"/>
        <v>3.8273524097114687E-7</v>
      </c>
      <c r="D283" s="13">
        <f t="shared" si="20"/>
        <v>20.333333333333332</v>
      </c>
      <c r="E283">
        <f t="shared" si="21"/>
        <v>382.73524097114688</v>
      </c>
    </row>
    <row r="284" spans="2:5">
      <c r="B284">
        <f t="shared" si="22"/>
        <v>1225</v>
      </c>
      <c r="C284">
        <f t="shared" si="24"/>
        <v>3.977212053351618E-7</v>
      </c>
      <c r="D284" s="13">
        <f t="shared" si="20"/>
        <v>20.416666666666668</v>
      </c>
      <c r="E284">
        <f t="shared" si="21"/>
        <v>397.72120533516181</v>
      </c>
    </row>
    <row r="285" spans="2:5">
      <c r="B285">
        <f t="shared" si="22"/>
        <v>1230</v>
      </c>
      <c r="C285">
        <f t="shared" si="24"/>
        <v>4.1245742665561463E-7</v>
      </c>
      <c r="D285" s="13">
        <f t="shared" si="20"/>
        <v>20.5</v>
      </c>
      <c r="E285">
        <f t="shared" si="21"/>
        <v>412.45742665561465</v>
      </c>
    </row>
    <row r="286" spans="2:5">
      <c r="B286">
        <f t="shared" si="22"/>
        <v>1235</v>
      </c>
      <c r="C286">
        <f t="shared" si="24"/>
        <v>4.2694806693278039E-7</v>
      </c>
      <c r="D286" s="13">
        <f t="shared" si="20"/>
        <v>20.583333333333332</v>
      </c>
      <c r="E286">
        <f t="shared" si="21"/>
        <v>426.94806693278036</v>
      </c>
    </row>
    <row r="287" spans="2:5">
      <c r="B287">
        <f t="shared" si="22"/>
        <v>1240</v>
      </c>
      <c r="C287">
        <f t="shared" si="24"/>
        <v>4.4119721880665899E-7</v>
      </c>
      <c r="D287" s="13">
        <f t="shared" si="20"/>
        <v>20.666666666666668</v>
      </c>
      <c r="E287">
        <f t="shared" si="21"/>
        <v>441.19721880665901</v>
      </c>
    </row>
    <row r="288" spans="2:5">
      <c r="B288">
        <f t="shared" si="22"/>
        <v>1245</v>
      </c>
      <c r="C288">
        <f t="shared" si="24"/>
        <v>4.5520890671287279E-7</v>
      </c>
      <c r="D288" s="13">
        <f t="shared" si="20"/>
        <v>20.75</v>
      </c>
      <c r="E288">
        <f t="shared" si="21"/>
        <v>455.20890671287276</v>
      </c>
    </row>
    <row r="289" spans="2:5">
      <c r="B289">
        <f t="shared" si="22"/>
        <v>1250</v>
      </c>
      <c r="C289">
        <f t="shared" si="24"/>
        <v>4.689870880193016E-7</v>
      </c>
      <c r="D289" s="13">
        <f t="shared" si="20"/>
        <v>20.833333333333332</v>
      </c>
      <c r="E289">
        <f t="shared" si="21"/>
        <v>468.98708801930161</v>
      </c>
    </row>
    <row r="290" spans="2:5">
      <c r="B290">
        <f t="shared" si="22"/>
        <v>1255</v>
      </c>
      <c r="C290">
        <f t="shared" si="24"/>
        <v>4.8253565414377515E-7</v>
      </c>
      <c r="D290" s="13">
        <f t="shared" si="20"/>
        <v>20.916666666666668</v>
      </c>
      <c r="E290">
        <f t="shared" si="21"/>
        <v>482.53565414377516</v>
      </c>
    </row>
    <row r="291" spans="2:5">
      <c r="B291">
        <f t="shared" si="22"/>
        <v>1260</v>
      </c>
      <c r="C291">
        <f t="shared" si="24"/>
        <v>4.9585843165313924E-7</v>
      </c>
      <c r="D291" s="13">
        <f t="shared" si="20"/>
        <v>21</v>
      </c>
      <c r="E291">
        <f t="shared" si="21"/>
        <v>495.85843165313923</v>
      </c>
    </row>
    <row r="292" spans="2:5">
      <c r="B292">
        <f t="shared" si="22"/>
        <v>1265</v>
      </c>
      <c r="C292">
        <f t="shared" si="24"/>
        <v>5.0895918334400621E-7</v>
      </c>
      <c r="D292" s="13">
        <f t="shared" si="20"/>
        <v>21.083333333333332</v>
      </c>
      <c r="E292">
        <f t="shared" si="21"/>
        <v>508.95918334400619</v>
      </c>
    </row>
    <row r="293" spans="2:5">
      <c r="B293">
        <f t="shared" si="22"/>
        <v>1270</v>
      </c>
      <c r="C293">
        <f t="shared" si="24"/>
        <v>5.2184160930549342E-7</v>
      </c>
      <c r="D293" s="13">
        <f t="shared" si="20"/>
        <v>21.166666666666668</v>
      </c>
      <c r="E293">
        <f t="shared" si="21"/>
        <v>521.84160930549342</v>
      </c>
    </row>
    <row r="294" spans="2:5">
      <c r="B294">
        <f t="shared" si="22"/>
        <v>1275</v>
      </c>
      <c r="C294">
        <f t="shared" si="24"/>
        <v>5.3450934796425304E-7</v>
      </c>
      <c r="D294" s="13">
        <f t="shared" si="20"/>
        <v>21.25</v>
      </c>
      <c r="E294">
        <f t="shared" si="21"/>
        <v>534.50934796425304</v>
      </c>
    </row>
    <row r="295" spans="2:5">
      <c r="B295">
        <f t="shared" si="22"/>
        <v>1280</v>
      </c>
      <c r="C295">
        <f t="shared" si="24"/>
        <v>5.4696597711208337E-7</v>
      </c>
      <c r="D295" s="13">
        <f t="shared" si="20"/>
        <v>21.333333333333332</v>
      </c>
      <c r="E295">
        <f t="shared" si="21"/>
        <v>546.96597711208335</v>
      </c>
    </row>
    <row r="296" spans="2:5">
      <c r="B296">
        <f t="shared" si="22"/>
        <v>1285</v>
      </c>
      <c r="C296">
        <f t="shared" si="24"/>
        <v>5.5921501491641799E-7</v>
      </c>
      <c r="D296" s="13">
        <f t="shared" ref="D296:D359" si="25">B296/60</f>
        <v>21.416666666666668</v>
      </c>
      <c r="E296">
        <f t="shared" ref="E296:E359" si="26">C296*10^9</f>
        <v>559.215014916418</v>
      </c>
    </row>
    <row r="297" spans="2:5">
      <c r="B297">
        <f t="shared" si="22"/>
        <v>1290</v>
      </c>
      <c r="C297">
        <f t="shared" si="24"/>
        <v>5.7125992091397292E-7</v>
      </c>
      <c r="D297" s="13">
        <f t="shared" si="25"/>
        <v>21.5</v>
      </c>
      <c r="E297">
        <f t="shared" si="26"/>
        <v>571.25992091397291</v>
      </c>
    </row>
    <row r="298" spans="2:5">
      <c r="B298">
        <f t="shared" si="22"/>
        <v>1295</v>
      </c>
      <c r="C298">
        <f t="shared" si="24"/>
        <v>5.8310409698783524E-7</v>
      </c>
      <c r="D298" s="13">
        <f t="shared" si="25"/>
        <v>21.583333333333332</v>
      </c>
      <c r="E298">
        <f t="shared" si="26"/>
        <v>583.10409698783519</v>
      </c>
    </row>
    <row r="299" spans="2:5">
      <c r="B299">
        <f t="shared" ref="B299:B362" si="27">B298+$J$31/372</f>
        <v>1300</v>
      </c>
      <c r="C299">
        <f t="shared" si="24"/>
        <v>5.9475088832826809E-7</v>
      </c>
      <c r="D299" s="13">
        <f t="shared" si="25"/>
        <v>21.666666666666668</v>
      </c>
      <c r="E299">
        <f t="shared" si="26"/>
        <v>594.75088832826805</v>
      </c>
    </row>
    <row r="300" spans="2:5">
      <c r="B300">
        <f t="shared" si="27"/>
        <v>1305</v>
      </c>
      <c r="C300">
        <f t="shared" si="24"/>
        <v>6.0620358437750458E-7</v>
      </c>
      <c r="D300" s="13">
        <f t="shared" si="25"/>
        <v>21.75</v>
      </c>
      <c r="E300">
        <f t="shared" si="26"/>
        <v>606.20358437750463</v>
      </c>
    </row>
    <row r="301" spans="2:5">
      <c r="B301">
        <f t="shared" si="27"/>
        <v>1310</v>
      </c>
      <c r="C301">
        <f t="shared" si="24"/>
        <v>6.1746541975879513E-7</v>
      </c>
      <c r="D301" s="13">
        <f t="shared" si="25"/>
        <v>21.833333333333332</v>
      </c>
      <c r="E301">
        <f t="shared" si="26"/>
        <v>617.46541975879518</v>
      </c>
    </row>
    <row r="302" spans="2:5">
      <c r="B302">
        <f t="shared" si="27"/>
        <v>1315</v>
      </c>
      <c r="C302">
        <f t="shared" si="24"/>
        <v>6.285395751899737E-7</v>
      </c>
      <c r="D302" s="13">
        <f t="shared" si="25"/>
        <v>21.916666666666668</v>
      </c>
      <c r="E302">
        <f t="shared" si="26"/>
        <v>628.53957518997368</v>
      </c>
    </row>
    <row r="303" spans="2:5">
      <c r="B303">
        <f t="shared" si="27"/>
        <v>1320</v>
      </c>
      <c r="C303">
        <f t="shared" si="24"/>
        <v>6.3942917838179781E-7</v>
      </c>
      <c r="D303" s="13">
        <f t="shared" si="25"/>
        <v>22</v>
      </c>
      <c r="E303">
        <f t="shared" si="26"/>
        <v>639.42917838179778</v>
      </c>
    </row>
    <row r="304" spans="2:5">
      <c r="B304">
        <f t="shared" si="27"/>
        <v>1325</v>
      </c>
      <c r="C304">
        <f t="shared" si="24"/>
        <v>6.5013730492131915E-7</v>
      </c>
      <c r="D304" s="13">
        <f t="shared" si="25"/>
        <v>22.083333333333332</v>
      </c>
      <c r="E304">
        <f t="shared" si="26"/>
        <v>650.13730492131913</v>
      </c>
    </row>
    <row r="305" spans="2:5">
      <c r="B305">
        <f t="shared" si="27"/>
        <v>1330</v>
      </c>
      <c r="C305">
        <f t="shared" si="24"/>
        <v>6.606669791405315E-7</v>
      </c>
      <c r="D305" s="13">
        <f t="shared" si="25"/>
        <v>22.166666666666668</v>
      </c>
      <c r="E305">
        <f t="shared" si="26"/>
        <v>660.66697914053145</v>
      </c>
    </row>
    <row r="306" spans="2:5">
      <c r="B306">
        <f t="shared" si="27"/>
        <v>1335</v>
      </c>
      <c r="C306">
        <f t="shared" si="24"/>
        <v>6.7102117497054248E-7</v>
      </c>
      <c r="D306" s="13">
        <f t="shared" si="25"/>
        <v>22.25</v>
      </c>
      <c r="E306">
        <f t="shared" si="26"/>
        <v>671.02117497054246</v>
      </c>
    </row>
    <row r="307" spans="2:5">
      <c r="B307">
        <f t="shared" si="27"/>
        <v>1340</v>
      </c>
      <c r="C307">
        <f t="shared" si="24"/>
        <v>6.8120281678151176E-7</v>
      </c>
      <c r="D307" s="13">
        <f t="shared" si="25"/>
        <v>22.333333333333332</v>
      </c>
      <c r="E307">
        <f t="shared" si="26"/>
        <v>681.20281678151173</v>
      </c>
    </row>
    <row r="308" spans="2:5">
      <c r="B308">
        <f t="shared" si="27"/>
        <v>1345</v>
      </c>
      <c r="C308">
        <f t="shared" si="24"/>
        <v>6.9121478020859032E-7</v>
      </c>
      <c r="D308" s="13">
        <f t="shared" si="25"/>
        <v>22.416666666666668</v>
      </c>
      <c r="E308">
        <f t="shared" si="26"/>
        <v>691.21478020859035</v>
      </c>
    </row>
    <row r="309" spans="2:5">
      <c r="B309">
        <f t="shared" si="27"/>
        <v>1350</v>
      </c>
      <c r="C309">
        <f t="shared" si="24"/>
        <v>7.0105989296409527E-7</v>
      </c>
      <c r="D309" s="13">
        <f t="shared" si="25"/>
        <v>22.5</v>
      </c>
      <c r="E309">
        <f t="shared" si="26"/>
        <v>701.0598929640953</v>
      </c>
    </row>
    <row r="310" spans="2:5">
      <c r="B310">
        <f t="shared" si="27"/>
        <v>1355</v>
      </c>
      <c r="C310">
        <f t="shared" si="24"/>
        <v>7.1074093563615105E-7</v>
      </c>
      <c r="D310" s="13">
        <f t="shared" si="25"/>
        <v>22.583333333333332</v>
      </c>
      <c r="E310">
        <f t="shared" si="26"/>
        <v>710.74093563615099</v>
      </c>
    </row>
    <row r="311" spans="2:5">
      <c r="B311">
        <f t="shared" si="27"/>
        <v>1360</v>
      </c>
      <c r="C311">
        <f t="shared" si="24"/>
        <v>7.2026064247401908E-7</v>
      </c>
      <c r="D311" s="13">
        <f t="shared" si="25"/>
        <v>22.666666666666668</v>
      </c>
      <c r="E311">
        <f t="shared" si="26"/>
        <v>720.26064247401905</v>
      </c>
    </row>
    <row r="312" spans="2:5">
      <c r="B312">
        <f t="shared" si="27"/>
        <v>1365</v>
      </c>
      <c r="C312">
        <f t="shared" si="24"/>
        <v>7.2962170216034198E-7</v>
      </c>
      <c r="D312" s="13">
        <f t="shared" si="25"/>
        <v>22.75</v>
      </c>
      <c r="E312">
        <f t="shared" si="26"/>
        <v>729.62170216034201</v>
      </c>
    </row>
    <row r="313" spans="2:5">
      <c r="B313">
        <f t="shared" si="27"/>
        <v>1370</v>
      </c>
      <c r="C313">
        <f t="shared" si="24"/>
        <v>7.388267585705165E-7</v>
      </c>
      <c r="D313" s="13">
        <f t="shared" si="25"/>
        <v>22.833333333333332</v>
      </c>
      <c r="E313">
        <f t="shared" si="26"/>
        <v>738.82675857051652</v>
      </c>
    </row>
    <row r="314" spans="2:5">
      <c r="B314">
        <f t="shared" si="27"/>
        <v>1375</v>
      </c>
      <c r="C314">
        <f t="shared" si="24"/>
        <v>7.4787841151941236E-7</v>
      </c>
      <c r="D314" s="13">
        <f t="shared" si="25"/>
        <v>22.916666666666668</v>
      </c>
      <c r="E314">
        <f t="shared" si="26"/>
        <v>747.87841151941234</v>
      </c>
    </row>
    <row r="315" spans="2:5">
      <c r="B315">
        <f t="shared" si="27"/>
        <v>1380</v>
      </c>
      <c r="C315">
        <f t="shared" si="24"/>
        <v>7.5677921749564662E-7</v>
      </c>
      <c r="D315" s="13">
        <f t="shared" si="25"/>
        <v>23</v>
      </c>
      <c r="E315">
        <f t="shared" si="26"/>
        <v>756.77921749564666</v>
      </c>
    </row>
    <row r="316" spans="2:5">
      <c r="B316">
        <f t="shared" si="27"/>
        <v>1385</v>
      </c>
      <c r="C316">
        <f t="shared" si="24"/>
        <v>7.6553169038362142E-7</v>
      </c>
      <c r="D316" s="13">
        <f t="shared" si="25"/>
        <v>23.083333333333332</v>
      </c>
      <c r="E316">
        <f t="shared" si="26"/>
        <v>765.53169038362137</v>
      </c>
    </row>
    <row r="317" spans="2:5">
      <c r="B317">
        <f t="shared" si="27"/>
        <v>1390</v>
      </c>
      <c r="C317">
        <f t="shared" si="24"/>
        <v>7.7413830217352852E-7</v>
      </c>
      <c r="D317" s="13">
        <f t="shared" si="25"/>
        <v>23.166666666666668</v>
      </c>
      <c r="E317">
        <f t="shared" si="26"/>
        <v>774.13830217352847</v>
      </c>
    </row>
    <row r="318" spans="2:5">
      <c r="B318">
        <f t="shared" si="27"/>
        <v>1395</v>
      </c>
      <c r="C318">
        <f t="shared" si="24"/>
        <v>7.8260148365952189E-7</v>
      </c>
      <c r="D318" s="13">
        <f t="shared" si="25"/>
        <v>23.25</v>
      </c>
      <c r="E318">
        <f t="shared" si="26"/>
        <v>782.60148365952193</v>
      </c>
    </row>
    <row r="319" spans="2:5">
      <c r="B319">
        <f t="shared" si="27"/>
        <v>1400</v>
      </c>
      <c r="C319">
        <f t="shared" si="24"/>
        <v>7.9092362512625541E-7</v>
      </c>
      <c r="D319" s="13">
        <f t="shared" si="25"/>
        <v>23.333333333333332</v>
      </c>
      <c r="E319">
        <f t="shared" si="26"/>
        <v>790.92362512625539</v>
      </c>
    </row>
    <row r="320" spans="2:5">
      <c r="B320">
        <f t="shared" si="27"/>
        <v>1405</v>
      </c>
      <c r="C320">
        <f t="shared" si="24"/>
        <v>7.9910707702397786E-7</v>
      </c>
      <c r="D320" s="13">
        <f t="shared" si="25"/>
        <v>23.416666666666668</v>
      </c>
      <c r="E320">
        <f t="shared" si="26"/>
        <v>799.10707702397781</v>
      </c>
    </row>
    <row r="321" spans="2:5">
      <c r="B321">
        <f t="shared" si="27"/>
        <v>1410</v>
      </c>
      <c r="C321">
        <f t="shared" si="24"/>
        <v>8.0715415063237997E-7</v>
      </c>
      <c r="D321" s="13">
        <f t="shared" si="25"/>
        <v>23.5</v>
      </c>
      <c r="E321">
        <f t="shared" si="26"/>
        <v>807.15415063237992</v>
      </c>
    </row>
    <row r="322" spans="2:5">
      <c r="B322">
        <f t="shared" si="27"/>
        <v>1415</v>
      </c>
      <c r="C322">
        <f t="shared" si="24"/>
        <v>8.1506711871337558E-7</v>
      </c>
      <c r="D322" s="13">
        <f t="shared" si="25"/>
        <v>23.583333333333332</v>
      </c>
      <c r="E322">
        <f t="shared" si="26"/>
        <v>815.06711871337552</v>
      </c>
    </row>
    <row r="323" spans="2:5">
      <c r="B323">
        <f t="shared" si="27"/>
        <v>1420</v>
      </c>
      <c r="C323">
        <f t="shared" si="24"/>
        <v>8.2284821615300589E-7</v>
      </c>
      <c r="D323" s="13">
        <f t="shared" si="25"/>
        <v>23.666666666666668</v>
      </c>
      <c r="E323">
        <f t="shared" si="26"/>
        <v>822.84821615300586</v>
      </c>
    </row>
    <row r="324" spans="2:5">
      <c r="B324">
        <f t="shared" si="27"/>
        <v>1425</v>
      </c>
      <c r="C324">
        <f t="shared" si="24"/>
        <v>8.3049964059264619E-7</v>
      </c>
      <c r="D324" s="13">
        <f t="shared" si="25"/>
        <v>23.75</v>
      </c>
      <c r="E324">
        <f t="shared" si="26"/>
        <v>830.49964059264619</v>
      </c>
    </row>
    <row r="325" spans="2:5">
      <c r="B325">
        <f t="shared" si="27"/>
        <v>1430</v>
      </c>
      <c r="C325">
        <f t="shared" si="24"/>
        <v>8.3802355304969231E-7</v>
      </c>
      <c r="D325" s="13">
        <f t="shared" si="25"/>
        <v>23.833333333333332</v>
      </c>
      <c r="E325">
        <f t="shared" si="26"/>
        <v>838.02355304969228</v>
      </c>
    </row>
    <row r="326" spans="2:5">
      <c r="B326">
        <f t="shared" si="27"/>
        <v>1435</v>
      </c>
      <c r="C326">
        <f t="shared" si="24"/>
        <v>8.4542207852790442E-7</v>
      </c>
      <c r="D326" s="13">
        <f t="shared" si="25"/>
        <v>23.916666666666668</v>
      </c>
      <c r="E326">
        <f t="shared" si="26"/>
        <v>845.42207852790443</v>
      </c>
    </row>
    <row r="327" spans="2:5">
      <c r="B327">
        <f t="shared" si="27"/>
        <v>1440</v>
      </c>
      <c r="C327">
        <f t="shared" si="24"/>
        <v>8.5269730661757879E-7</v>
      </c>
      <c r="D327" s="13">
        <f t="shared" si="25"/>
        <v>24</v>
      </c>
      <c r="E327">
        <f t="shared" si="26"/>
        <v>852.69730661757876</v>
      </c>
    </row>
    <row r="328" spans="2:5">
      <c r="B328">
        <f t="shared" si="27"/>
        <v>1445</v>
      </c>
      <c r="C328">
        <f t="shared" si="24"/>
        <v>8.5985129208571819E-7</v>
      </c>
      <c r="D328" s="13">
        <f t="shared" si="25"/>
        <v>24.083333333333332</v>
      </c>
      <c r="E328">
        <f t="shared" si="26"/>
        <v>859.85129208571823</v>
      </c>
    </row>
    <row r="329" spans="2:5">
      <c r="B329">
        <f t="shared" si="27"/>
        <v>1450</v>
      </c>
      <c r="C329">
        <f t="shared" si="24"/>
        <v>8.6688605545636593E-7</v>
      </c>
      <c r="D329" s="13">
        <f t="shared" si="25"/>
        <v>24.166666666666668</v>
      </c>
      <c r="E329">
        <f t="shared" si="26"/>
        <v>866.88605545636597</v>
      </c>
    </row>
    <row r="330" spans="2:5">
      <c r="B330">
        <f t="shared" si="27"/>
        <v>1455</v>
      </c>
      <c r="C330">
        <f t="shared" si="24"/>
        <v>8.7380358358126956E-7</v>
      </c>
      <c r="D330" s="13">
        <f t="shared" si="25"/>
        <v>24.25</v>
      </c>
      <c r="E330">
        <f t="shared" si="26"/>
        <v>873.80358358126955</v>
      </c>
    </row>
    <row r="331" spans="2:5">
      <c r="B331">
        <f t="shared" si="27"/>
        <v>1460</v>
      </c>
      <c r="C331">
        <f t="shared" si="24"/>
        <v>8.8060583020103465E-7</v>
      </c>
      <c r="D331" s="13">
        <f t="shared" si="25"/>
        <v>24.333333333333332</v>
      </c>
      <c r="E331">
        <f t="shared" si="26"/>
        <v>880.60583020103468</v>
      </c>
    </row>
    <row r="332" spans="2:5">
      <c r="B332">
        <f t="shared" si="27"/>
        <v>1465</v>
      </c>
      <c r="C332">
        <f t="shared" si="24"/>
        <v>8.8729471649692475E-7</v>
      </c>
      <c r="D332" s="13">
        <f t="shared" si="25"/>
        <v>24.416666666666668</v>
      </c>
      <c r="E332">
        <f t="shared" si="26"/>
        <v>887.29471649692471</v>
      </c>
    </row>
    <row r="333" spans="2:5">
      <c r="B333">
        <f t="shared" si="27"/>
        <v>1470</v>
      </c>
      <c r="C333">
        <f t="shared" si="24"/>
        <v>8.9387213163346867E-7</v>
      </c>
      <c r="D333" s="13">
        <f t="shared" si="25"/>
        <v>24.5</v>
      </c>
      <c r="E333">
        <f t="shared" si="26"/>
        <v>893.87213163346871</v>
      </c>
    </row>
    <row r="334" spans="2:5">
      <c r="B334">
        <f t="shared" si="27"/>
        <v>1475</v>
      </c>
      <c r="C334">
        <f t="shared" si="24"/>
        <v>9.0033993329202286E-7</v>
      </c>
      <c r="D334" s="13">
        <f t="shared" si="25"/>
        <v>24.583333333333332</v>
      </c>
      <c r="E334">
        <f t="shared" si="26"/>
        <v>900.33993329202281</v>
      </c>
    </row>
    <row r="335" spans="2:5">
      <c r="B335">
        <f t="shared" si="27"/>
        <v>1480</v>
      </c>
      <c r="C335">
        <f t="shared" si="24"/>
        <v>9.0669994819544201E-7</v>
      </c>
      <c r="D335" s="13">
        <f t="shared" si="25"/>
        <v>24.666666666666668</v>
      </c>
      <c r="E335">
        <f t="shared" si="26"/>
        <v>906.69994819544206</v>
      </c>
    </row>
    <row r="336" spans="2:5">
      <c r="B336">
        <f t="shared" si="27"/>
        <v>1485</v>
      </c>
      <c r="C336">
        <f t="shared" si="24"/>
        <v>9.1295397262400778E-7</v>
      </c>
      <c r="D336" s="13">
        <f t="shared" si="25"/>
        <v>24.75</v>
      </c>
      <c r="E336">
        <f t="shared" si="26"/>
        <v>912.95397262400775</v>
      </c>
    </row>
    <row r="337" spans="2:5">
      <c r="B337">
        <f t="shared" si="27"/>
        <v>1490</v>
      </c>
      <c r="C337">
        <f t="shared" si="24"/>
        <v>9.1910377292275678E-7</v>
      </c>
      <c r="D337" s="13">
        <f t="shared" si="25"/>
        <v>24.833333333333332</v>
      </c>
      <c r="E337">
        <f t="shared" si="26"/>
        <v>919.10377292275678</v>
      </c>
    </row>
    <row r="338" spans="2:5">
      <c r="B338">
        <f t="shared" si="27"/>
        <v>1495</v>
      </c>
      <c r="C338">
        <f t="shared" si="24"/>
        <v>9.2515108600035667E-7</v>
      </c>
      <c r="D338" s="13">
        <f t="shared" si="25"/>
        <v>24.916666666666668</v>
      </c>
      <c r="E338">
        <f t="shared" si="26"/>
        <v>925.15108600035671</v>
      </c>
    </row>
    <row r="339" spans="2:5">
      <c r="B339" s="16">
        <f t="shared" si="27"/>
        <v>1500</v>
      </c>
      <c r="C339">
        <f t="shared" si="24"/>
        <v>9.3109761981966596E-7</v>
      </c>
      <c r="D339" s="13">
        <f t="shared" si="25"/>
        <v>25</v>
      </c>
      <c r="E339">
        <f t="shared" si="26"/>
        <v>931.09761981966597</v>
      </c>
    </row>
    <row r="340" spans="2:5">
      <c r="B340">
        <f t="shared" si="27"/>
        <v>1505</v>
      </c>
      <c r="C340">
        <f>$H$36*EXP(-$H$32*(B340-1500))+(1/$H$32)*($H$33+$H$34*((B340-1500)-1/$H$32))</f>
        <v>9.3664752082016683E-7</v>
      </c>
      <c r="D340" s="13">
        <f t="shared" si="25"/>
        <v>25.083333333333332</v>
      </c>
      <c r="E340">
        <f t="shared" si="26"/>
        <v>936.64752082016685</v>
      </c>
    </row>
    <row r="341" spans="2:5">
      <c r="B341">
        <f t="shared" si="27"/>
        <v>1510</v>
      </c>
      <c r="C341">
        <f>$H$36*EXP(-$H$32*(B341-1500))+(1/$H$32)*($H$33+$H$34*((B341-1500)-1/$H$32))</f>
        <v>9.4151152795233121E-7</v>
      </c>
      <c r="D341" s="13">
        <f t="shared" si="25"/>
        <v>25.166666666666668</v>
      </c>
      <c r="E341">
        <f t="shared" si="26"/>
        <v>941.51152795233122</v>
      </c>
    </row>
    <row r="342" spans="2:5">
      <c r="B342">
        <f t="shared" si="27"/>
        <v>1515</v>
      </c>
      <c r="C342">
        <f t="shared" ref="C342:C375" si="28">$H$36*EXP(-$H$32*(B342-1500))+(1/$H$32)*($H$33+$H$34*((B342-1500)-1/$H$32))</f>
        <v>9.4570107172660675E-7</v>
      </c>
      <c r="D342" s="13">
        <f t="shared" si="25"/>
        <v>25.25</v>
      </c>
      <c r="E342">
        <f t="shared" si="26"/>
        <v>945.70107172660676</v>
      </c>
    </row>
    <row r="343" spans="2:5">
      <c r="B343">
        <f t="shared" si="27"/>
        <v>1520</v>
      </c>
      <c r="C343">
        <f t="shared" si="28"/>
        <v>9.4922739216249904E-7</v>
      </c>
      <c r="D343" s="13">
        <f t="shared" si="25"/>
        <v>25.333333333333332</v>
      </c>
      <c r="E343">
        <f t="shared" si="26"/>
        <v>949.22739216249909</v>
      </c>
    </row>
    <row r="344" spans="2:5">
      <c r="B344">
        <f t="shared" si="27"/>
        <v>1525</v>
      </c>
      <c r="C344">
        <f t="shared" si="28"/>
        <v>9.5210154196312955E-7</v>
      </c>
      <c r="D344" s="13">
        <f t="shared" si="25"/>
        <v>25.416666666666668</v>
      </c>
      <c r="E344">
        <f t="shared" si="26"/>
        <v>952.10154196312953</v>
      </c>
    </row>
    <row r="345" spans="2:5">
      <c r="B345">
        <f t="shared" si="27"/>
        <v>1530</v>
      </c>
      <c r="C345">
        <f t="shared" si="28"/>
        <v>9.5433438963688411E-7</v>
      </c>
      <c r="D345" s="13">
        <f t="shared" si="25"/>
        <v>25.5</v>
      </c>
      <c r="E345">
        <f t="shared" si="26"/>
        <v>954.33438963688411</v>
      </c>
    </row>
    <row r="346" spans="2:5">
      <c r="B346">
        <f t="shared" si="27"/>
        <v>1535</v>
      </c>
      <c r="C346">
        <f t="shared" si="28"/>
        <v>9.5593662256704462E-7</v>
      </c>
      <c r="D346" s="13">
        <f t="shared" si="25"/>
        <v>25.583333333333332</v>
      </c>
      <c r="E346">
        <f t="shared" si="26"/>
        <v>955.93662256704465</v>
      </c>
    </row>
    <row r="347" spans="2:5">
      <c r="B347">
        <f t="shared" si="27"/>
        <v>1540</v>
      </c>
      <c r="C347">
        <f t="shared" si="28"/>
        <v>9.5691875003026294E-7</v>
      </c>
      <c r="D347" s="13">
        <f t="shared" si="25"/>
        <v>25.666666666666668</v>
      </c>
      <c r="E347">
        <f t="shared" si="26"/>
        <v>956.91875003026291</v>
      </c>
    </row>
    <row r="348" spans="2:5">
      <c r="B348">
        <f t="shared" si="27"/>
        <v>1545</v>
      </c>
      <c r="C348">
        <f t="shared" si="28"/>
        <v>9.5729110616472827E-7</v>
      </c>
      <c r="D348" s="13">
        <f t="shared" si="25"/>
        <v>25.75</v>
      </c>
      <c r="E348">
        <f t="shared" si="26"/>
        <v>957.29110616472826</v>
      </c>
    </row>
    <row r="349" spans="2:5">
      <c r="B349">
        <f t="shared" si="27"/>
        <v>1550</v>
      </c>
      <c r="C349">
        <f t="shared" si="28"/>
        <v>9.5706385288887412E-7</v>
      </c>
      <c r="D349" s="13">
        <f t="shared" si="25"/>
        <v>25.833333333333332</v>
      </c>
      <c r="E349">
        <f t="shared" si="26"/>
        <v>957.06385288887407</v>
      </c>
    </row>
    <row r="350" spans="2:5">
      <c r="B350">
        <f t="shared" si="27"/>
        <v>1555</v>
      </c>
      <c r="C350">
        <f t="shared" si="28"/>
        <v>9.5624698277144311E-7</v>
      </c>
      <c r="D350" s="13">
        <f t="shared" si="25"/>
        <v>25.916666666666668</v>
      </c>
      <c r="E350">
        <f t="shared" si="26"/>
        <v>956.24698277144307</v>
      </c>
    </row>
    <row r="351" spans="2:5">
      <c r="B351">
        <f t="shared" si="27"/>
        <v>1560</v>
      </c>
      <c r="C351">
        <f t="shared" si="28"/>
        <v>9.548503218537216E-7</v>
      </c>
      <c r="D351" s="13">
        <f t="shared" si="25"/>
        <v>26</v>
      </c>
      <c r="E351">
        <f t="shared" si="26"/>
        <v>954.85032185372165</v>
      </c>
    </row>
    <row r="352" spans="2:5">
      <c r="B352">
        <f t="shared" si="27"/>
        <v>1565</v>
      </c>
      <c r="C352">
        <f t="shared" si="28"/>
        <v>9.5288353242474022E-7</v>
      </c>
      <c r="D352" s="13">
        <f t="shared" si="25"/>
        <v>26.083333333333332</v>
      </c>
      <c r="E352">
        <f t="shared" si="26"/>
        <v>952.88353242474022</v>
      </c>
    </row>
    <row r="353" spans="2:5">
      <c r="B353">
        <f t="shared" si="27"/>
        <v>1570</v>
      </c>
      <c r="C353">
        <f t="shared" si="28"/>
        <v>9.5035611575022765E-7</v>
      </c>
      <c r="D353" s="13">
        <f t="shared" si="25"/>
        <v>26.166666666666668</v>
      </c>
      <c r="E353">
        <f t="shared" si="26"/>
        <v>950.35611575022767</v>
      </c>
    </row>
    <row r="354" spans="2:5">
      <c r="B354">
        <f t="shared" si="27"/>
        <v>1575</v>
      </c>
      <c r="C354">
        <f t="shared" si="28"/>
        <v>9.4727741475608558E-7</v>
      </c>
      <c r="D354" s="13">
        <f t="shared" si="25"/>
        <v>26.25</v>
      </c>
      <c r="E354">
        <f t="shared" si="26"/>
        <v>947.27741475608559</v>
      </c>
    </row>
    <row r="355" spans="2:5">
      <c r="B355">
        <f t="shared" si="27"/>
        <v>1580</v>
      </c>
      <c r="C355">
        <f t="shared" si="28"/>
        <v>9.4365661666713938E-7</v>
      </c>
      <c r="D355" s="13">
        <f t="shared" si="25"/>
        <v>26.333333333333332</v>
      </c>
      <c r="E355">
        <f t="shared" si="26"/>
        <v>943.65661666713936</v>
      </c>
    </row>
    <row r="356" spans="2:5">
      <c r="B356">
        <f t="shared" si="27"/>
        <v>1585</v>
      </c>
      <c r="C356">
        <f t="shared" si="28"/>
        <v>9.395027556019194E-7</v>
      </c>
      <c r="D356" s="13">
        <f t="shared" si="25"/>
        <v>26.416666666666668</v>
      </c>
      <c r="E356">
        <f t="shared" si="26"/>
        <v>939.50275560191938</v>
      </c>
    </row>
    <row r="357" spans="2:5">
      <c r="B357">
        <f t="shared" si="27"/>
        <v>1590</v>
      </c>
      <c r="C357">
        <f t="shared" si="28"/>
        <v>9.3482471512419865E-7</v>
      </c>
      <c r="D357" s="13">
        <f t="shared" si="25"/>
        <v>26.5</v>
      </c>
      <c r="E357">
        <f t="shared" si="26"/>
        <v>934.82471512419863</v>
      </c>
    </row>
    <row r="358" spans="2:5">
      <c r="B358">
        <f t="shared" si="27"/>
        <v>1595</v>
      </c>
      <c r="C358">
        <f t="shared" si="28"/>
        <v>9.2963123075200216E-7</v>
      </c>
      <c r="D358" s="13">
        <f t="shared" si="25"/>
        <v>26.583333333333332</v>
      </c>
      <c r="E358">
        <f t="shared" si="26"/>
        <v>929.63123075200212</v>
      </c>
    </row>
    <row r="359" spans="2:5">
      <c r="B359">
        <f t="shared" si="27"/>
        <v>1600</v>
      </c>
      <c r="C359">
        <f t="shared" si="28"/>
        <v>9.2393089242481497E-7</v>
      </c>
      <c r="D359" s="13">
        <f t="shared" si="25"/>
        <v>26.666666666666668</v>
      </c>
      <c r="E359">
        <f t="shared" si="26"/>
        <v>923.93089242481494</v>
      </c>
    </row>
    <row r="360" spans="2:5">
      <c r="B360">
        <f t="shared" si="27"/>
        <v>1605</v>
      </c>
      <c r="C360">
        <f t="shared" si="28"/>
        <v>9.1773214692966318E-7</v>
      </c>
      <c r="D360" s="13">
        <f t="shared" ref="D360:D423" si="29">B360/60</f>
        <v>26.75</v>
      </c>
      <c r="E360">
        <f t="shared" ref="E360:E423" si="30">C360*10^9</f>
        <v>917.73214692966314</v>
      </c>
    </row>
    <row r="361" spans="2:5">
      <c r="B361">
        <f t="shared" si="27"/>
        <v>1610</v>
      </c>
      <c r="C361">
        <f t="shared" si="28"/>
        <v>9.1104330028676787E-7</v>
      </c>
      <c r="D361" s="13">
        <f t="shared" si="29"/>
        <v>26.833333333333332</v>
      </c>
      <c r="E361">
        <f t="shared" si="30"/>
        <v>911.04330028676782</v>
      </c>
    </row>
    <row r="362" spans="2:5">
      <c r="B362">
        <f t="shared" si="27"/>
        <v>1615</v>
      </c>
      <c r="C362">
        <f t="shared" si="28"/>
        <v>9.0387252009544599E-7</v>
      </c>
      <c r="D362" s="13">
        <f t="shared" si="29"/>
        <v>26.916666666666668</v>
      </c>
      <c r="E362">
        <f t="shared" si="30"/>
        <v>903.87252009544602</v>
      </c>
    </row>
    <row r="363" spans="2:5">
      <c r="B363">
        <f t="shared" ref="B363:B426" si="31">B362+$J$31/372</f>
        <v>1620</v>
      </c>
      <c r="C363">
        <f t="shared" si="28"/>
        <v>8.9622783784090981E-7</v>
      </c>
      <c r="D363" s="13">
        <f t="shared" si="29"/>
        <v>27</v>
      </c>
      <c r="E363">
        <f t="shared" si="30"/>
        <v>896.22783784090984</v>
      </c>
    </row>
    <row r="364" spans="2:5">
      <c r="B364">
        <f t="shared" si="31"/>
        <v>1625</v>
      </c>
      <c r="C364">
        <f t="shared" si="28"/>
        <v>8.8811715116262575E-7</v>
      </c>
      <c r="D364" s="13">
        <f t="shared" si="29"/>
        <v>27.083333333333332</v>
      </c>
      <c r="E364">
        <f t="shared" si="30"/>
        <v>888.11715116262576</v>
      </c>
    </row>
    <row r="365" spans="2:5">
      <c r="B365">
        <f t="shared" si="31"/>
        <v>1630</v>
      </c>
      <c r="C365">
        <f t="shared" si="28"/>
        <v>8.7954822608487485E-7</v>
      </c>
      <c r="D365" s="13">
        <f t="shared" si="29"/>
        <v>27.166666666666668</v>
      </c>
      <c r="E365">
        <f t="shared" si="30"/>
        <v>879.54822608487484</v>
      </c>
    </row>
    <row r="366" spans="2:5">
      <c r="B366">
        <f t="shared" si="31"/>
        <v>1635</v>
      </c>
      <c r="C366">
        <f t="shared" si="28"/>
        <v>8.705286992101315E-7</v>
      </c>
      <c r="D366" s="13">
        <f t="shared" si="29"/>
        <v>27.25</v>
      </c>
      <c r="E366">
        <f t="shared" si="30"/>
        <v>870.52869921013155</v>
      </c>
    </row>
    <row r="367" spans="2:5">
      <c r="B367">
        <f t="shared" si="31"/>
        <v>1640</v>
      </c>
      <c r="C367">
        <f t="shared" si="28"/>
        <v>8.6106607987589812E-7</v>
      </c>
      <c r="D367" s="13">
        <f t="shared" si="29"/>
        <v>27.333333333333332</v>
      </c>
      <c r="E367">
        <f t="shared" si="30"/>
        <v>861.06607987589814</v>
      </c>
    </row>
    <row r="368" spans="2:5">
      <c r="B368">
        <f t="shared" si="31"/>
        <v>1645</v>
      </c>
      <c r="C368">
        <f t="shared" si="28"/>
        <v>8.5116775227559267E-7</v>
      </c>
      <c r="D368" s="13">
        <f t="shared" si="29"/>
        <v>27.416666666666668</v>
      </c>
      <c r="E368">
        <f t="shared" si="30"/>
        <v>851.16775227559265</v>
      </c>
    </row>
    <row r="369" spans="2:5">
      <c r="B369">
        <f t="shared" si="31"/>
        <v>1650</v>
      </c>
      <c r="C369">
        <f t="shared" si="28"/>
        <v>8.4084097754409071E-7</v>
      </c>
      <c r="D369" s="13">
        <f t="shared" si="29"/>
        <v>27.5</v>
      </c>
      <c r="E369">
        <f t="shared" si="30"/>
        <v>840.84097754409072</v>
      </c>
    </row>
    <row r="370" spans="2:5">
      <c r="B370">
        <f t="shared" si="31"/>
        <v>1655</v>
      </c>
      <c r="C370">
        <f t="shared" si="28"/>
        <v>8.3009289580850953E-7</v>
      </c>
      <c r="D370" s="13">
        <f t="shared" si="29"/>
        <v>27.583333333333332</v>
      </c>
      <c r="E370">
        <f t="shared" si="30"/>
        <v>830.09289580850952</v>
      </c>
    </row>
    <row r="371" spans="2:5">
      <c r="B371">
        <f t="shared" si="31"/>
        <v>1660</v>
      </c>
      <c r="C371">
        <f t="shared" si="28"/>
        <v>8.1893052820482114E-7</v>
      </c>
      <c r="D371" s="13">
        <f t="shared" si="29"/>
        <v>27.666666666666668</v>
      </c>
      <c r="E371">
        <f t="shared" si="30"/>
        <v>818.93052820482114</v>
      </c>
    </row>
    <row r="372" spans="2:5">
      <c r="B372">
        <f t="shared" si="31"/>
        <v>1665</v>
      </c>
      <c r="C372">
        <f t="shared" si="28"/>
        <v>8.0736077886085495E-7</v>
      </c>
      <c r="D372" s="13">
        <f t="shared" si="29"/>
        <v>27.75</v>
      </c>
      <c r="E372">
        <f t="shared" si="30"/>
        <v>807.36077886085491</v>
      </c>
    </row>
    <row r="373" spans="2:5">
      <c r="B373">
        <f t="shared" si="31"/>
        <v>1670</v>
      </c>
      <c r="C373">
        <f t="shared" si="28"/>
        <v>7.9539043684625269E-7</v>
      </c>
      <c r="D373" s="13">
        <f t="shared" si="29"/>
        <v>27.833333333333332</v>
      </c>
      <c r="E373">
        <f t="shared" si="30"/>
        <v>795.39043684625267</v>
      </c>
    </row>
    <row r="374" spans="2:5">
      <c r="B374">
        <f t="shared" si="31"/>
        <v>1675</v>
      </c>
      <c r="C374">
        <f t="shared" si="28"/>
        <v>7.8302617808992594E-7</v>
      </c>
      <c r="D374" s="13">
        <f t="shared" si="29"/>
        <v>27.916666666666668</v>
      </c>
      <c r="E374">
        <f t="shared" si="30"/>
        <v>783.02617808992591</v>
      </c>
    </row>
    <row r="375" spans="2:5">
      <c r="B375" s="16">
        <f t="shared" si="31"/>
        <v>1680</v>
      </c>
      <c r="C375">
        <f t="shared" si="28"/>
        <v>7.7027456726556709E-7</v>
      </c>
      <c r="D375" s="13">
        <f t="shared" si="29"/>
        <v>28</v>
      </c>
      <c r="E375">
        <f t="shared" si="30"/>
        <v>770.27456726556704</v>
      </c>
    </row>
    <row r="376" spans="2:5">
      <c r="B376">
        <f t="shared" si="31"/>
        <v>1685</v>
      </c>
      <c r="C376">
        <f>$I$36*EXP(-$I$32*(B376-1680))+(1/$I$32)*($I$33+$I$34*((B376-1680)-1/$I$32))</f>
        <v>7.5743959270567902E-7</v>
      </c>
      <c r="D376" s="13">
        <f t="shared" si="29"/>
        <v>28.083333333333332</v>
      </c>
      <c r="E376">
        <f t="shared" si="30"/>
        <v>757.43959270567905</v>
      </c>
    </row>
    <row r="377" spans="2:5">
      <c r="B377">
        <f t="shared" si="31"/>
        <v>1690</v>
      </c>
      <c r="C377">
        <f t="shared" ref="C377:C440" si="32">$I$36*EXP(-$I$32*(B377-1680))+(1/$I$32)*($I$33+$I$34*((B377-1680)-1/$I$32))</f>
        <v>7.4481851466474476E-7</v>
      </c>
      <c r="D377" s="13">
        <f t="shared" si="29"/>
        <v>28.166666666666668</v>
      </c>
      <c r="E377">
        <f t="shared" si="30"/>
        <v>744.81851466474473</v>
      </c>
    </row>
    <row r="378" spans="2:5">
      <c r="B378">
        <f t="shared" si="31"/>
        <v>1695</v>
      </c>
      <c r="C378">
        <f t="shared" si="32"/>
        <v>7.3240776852948007E-7</v>
      </c>
      <c r="D378" s="13">
        <f t="shared" si="29"/>
        <v>28.25</v>
      </c>
      <c r="E378">
        <f t="shared" si="30"/>
        <v>732.40776852948011</v>
      </c>
    </row>
    <row r="379" spans="2:5">
      <c r="B379">
        <f t="shared" si="31"/>
        <v>1700</v>
      </c>
      <c r="C379">
        <f t="shared" si="32"/>
        <v>7.2020384909134413E-7</v>
      </c>
      <c r="D379" s="13">
        <f t="shared" si="29"/>
        <v>28.333333333333332</v>
      </c>
      <c r="E379">
        <f t="shared" si="30"/>
        <v>720.20384909134418</v>
      </c>
    </row>
    <row r="380" spans="2:5">
      <c r="B380">
        <f t="shared" si="31"/>
        <v>1705</v>
      </c>
      <c r="C380">
        <f t="shared" si="32"/>
        <v>7.0820330955655199E-7</v>
      </c>
      <c r="D380" s="13">
        <f t="shared" si="29"/>
        <v>28.416666666666668</v>
      </c>
      <c r="E380">
        <f t="shared" si="30"/>
        <v>708.20330955655197</v>
      </c>
    </row>
    <row r="381" spans="2:5">
      <c r="B381">
        <f t="shared" si="31"/>
        <v>1710</v>
      </c>
      <c r="C381">
        <f t="shared" si="32"/>
        <v>6.9640276057258514E-7</v>
      </c>
      <c r="D381" s="13">
        <f t="shared" si="29"/>
        <v>28.5</v>
      </c>
      <c r="E381">
        <f t="shared" si="30"/>
        <v>696.40276057258518</v>
      </c>
    </row>
    <row r="382" spans="2:5">
      <c r="B382">
        <f t="shared" si="31"/>
        <v>1715</v>
      </c>
      <c r="C382">
        <f t="shared" si="32"/>
        <v>6.8479886927092509E-7</v>
      </c>
      <c r="D382" s="13">
        <f t="shared" si="29"/>
        <v>28.583333333333332</v>
      </c>
      <c r="E382">
        <f t="shared" si="30"/>
        <v>684.79886927092514</v>
      </c>
    </row>
    <row r="383" spans="2:5">
      <c r="B383">
        <f t="shared" si="31"/>
        <v>1720</v>
      </c>
      <c r="C383">
        <f t="shared" si="32"/>
        <v>6.733883583257406E-7</v>
      </c>
      <c r="D383" s="13">
        <f t="shared" si="29"/>
        <v>28.666666666666668</v>
      </c>
      <c r="E383">
        <f t="shared" si="30"/>
        <v>673.38835832574057</v>
      </c>
    </row>
    <row r="384" spans="2:5">
      <c r="B384">
        <f t="shared" si="31"/>
        <v>1725</v>
      </c>
      <c r="C384">
        <f t="shared" si="32"/>
        <v>6.6216800502826091E-7</v>
      </c>
      <c r="D384" s="13">
        <f t="shared" si="29"/>
        <v>28.75</v>
      </c>
      <c r="E384">
        <f t="shared" si="30"/>
        <v>662.16800502826095</v>
      </c>
    </row>
    <row r="385" spans="2:5">
      <c r="B385">
        <f t="shared" si="31"/>
        <v>1730</v>
      </c>
      <c r="C385">
        <f t="shared" si="32"/>
        <v>6.51134640376576E-7</v>
      </c>
      <c r="D385" s="13">
        <f t="shared" si="29"/>
        <v>28.833333333333332</v>
      </c>
      <c r="E385">
        <f t="shared" si="30"/>
        <v>651.13464037657604</v>
      </c>
    </row>
    <row r="386" spans="2:5">
      <c r="B386">
        <f t="shared" si="31"/>
        <v>1735</v>
      </c>
      <c r="C386">
        <f t="shared" si="32"/>
        <v>6.4028514818060431E-7</v>
      </c>
      <c r="D386" s="13">
        <f t="shared" si="29"/>
        <v>28.916666666666668</v>
      </c>
      <c r="E386">
        <f t="shared" si="30"/>
        <v>640.28514818060432</v>
      </c>
    </row>
    <row r="387" spans="2:5">
      <c r="B387">
        <f t="shared" si="31"/>
        <v>1740</v>
      </c>
      <c r="C387">
        <f t="shared" si="32"/>
        <v>6.2961646418197707E-7</v>
      </c>
      <c r="D387" s="13">
        <f t="shared" si="29"/>
        <v>29</v>
      </c>
      <c r="E387">
        <f t="shared" si="30"/>
        <v>629.61646418197711</v>
      </c>
    </row>
    <row r="388" spans="2:5">
      <c r="B388">
        <f t="shared" si="31"/>
        <v>1745</v>
      </c>
      <c r="C388">
        <f t="shared" si="32"/>
        <v>6.191255751885895E-7</v>
      </c>
      <c r="D388" s="13">
        <f t="shared" si="29"/>
        <v>29.083333333333332</v>
      </c>
      <c r="E388">
        <f t="shared" si="30"/>
        <v>619.12557518858955</v>
      </c>
    </row>
    <row r="389" spans="2:5">
      <c r="B389">
        <f t="shared" si="31"/>
        <v>1750</v>
      </c>
      <c r="C389">
        <f t="shared" si="32"/>
        <v>6.0880951822357467E-7</v>
      </c>
      <c r="D389" s="13">
        <f t="shared" si="29"/>
        <v>29.166666666666668</v>
      </c>
      <c r="E389">
        <f t="shared" si="30"/>
        <v>608.80951822357463</v>
      </c>
    </row>
    <row r="390" spans="2:5">
      <c r="B390">
        <f t="shared" si="31"/>
        <v>1755</v>
      </c>
      <c r="C390">
        <f t="shared" si="32"/>
        <v>5.9866537968845998E-7</v>
      </c>
      <c r="D390" s="13">
        <f t="shared" si="29"/>
        <v>29.25</v>
      </c>
      <c r="E390">
        <f t="shared" si="30"/>
        <v>598.66537968846001</v>
      </c>
    </row>
    <row r="391" spans="2:5">
      <c r="B391">
        <f t="shared" si="31"/>
        <v>1760</v>
      </c>
      <c r="C391">
        <f t="shared" si="32"/>
        <v>5.8869029454027056E-7</v>
      </c>
      <c r="D391" s="13">
        <f t="shared" si="29"/>
        <v>29.333333333333332</v>
      </c>
      <c r="E391">
        <f t="shared" si="30"/>
        <v>588.69029454027054</v>
      </c>
    </row>
    <row r="392" spans="2:5">
      <c r="B392">
        <f t="shared" si="31"/>
        <v>1765</v>
      </c>
      <c r="C392">
        <f t="shared" si="32"/>
        <v>5.7888144548234451E-7</v>
      </c>
      <c r="D392" s="13">
        <f t="shared" si="29"/>
        <v>29.416666666666668</v>
      </c>
      <c r="E392">
        <f t="shared" si="30"/>
        <v>578.88144548234447</v>
      </c>
    </row>
    <row r="393" spans="2:5">
      <c r="B393">
        <f t="shared" si="31"/>
        <v>1770</v>
      </c>
      <c r="C393">
        <f t="shared" si="32"/>
        <v>5.692360621686352E-7</v>
      </c>
      <c r="D393" s="13">
        <f t="shared" si="29"/>
        <v>29.5</v>
      </c>
      <c r="E393">
        <f t="shared" si="30"/>
        <v>569.23606216863516</v>
      </c>
    </row>
    <row r="394" spans="2:5">
      <c r="B394">
        <f t="shared" si="31"/>
        <v>1775</v>
      </c>
      <c r="C394">
        <f t="shared" si="32"/>
        <v>5.5975142042127256E-7</v>
      </c>
      <c r="D394" s="13">
        <f t="shared" si="29"/>
        <v>29.583333333333332</v>
      </c>
      <c r="E394">
        <f t="shared" si="30"/>
        <v>559.75142042127254</v>
      </c>
    </row>
    <row r="395" spans="2:5">
      <c r="B395">
        <f t="shared" si="31"/>
        <v>1780</v>
      </c>
      <c r="C395">
        <f t="shared" si="32"/>
        <v>5.5042484146116525E-7</v>
      </c>
      <c r="D395" s="13">
        <f t="shared" si="29"/>
        <v>29.666666666666668</v>
      </c>
      <c r="E395">
        <f t="shared" si="30"/>
        <v>550.42484146116522</v>
      </c>
    </row>
    <row r="396" spans="2:5">
      <c r="B396">
        <f t="shared" si="31"/>
        <v>1785</v>
      </c>
      <c r="C396">
        <f t="shared" si="32"/>
        <v>5.4125369115142318E-7</v>
      </c>
      <c r="D396" s="13">
        <f t="shared" si="29"/>
        <v>29.75</v>
      </c>
      <c r="E396">
        <f t="shared" si="30"/>
        <v>541.25369115142314</v>
      </c>
    </row>
    <row r="397" spans="2:5">
      <c r="B397">
        <f t="shared" si="31"/>
        <v>1790</v>
      </c>
      <c r="C397">
        <f t="shared" si="32"/>
        <v>5.3223537925338998E-7</v>
      </c>
      <c r="D397" s="13">
        <f t="shared" si="29"/>
        <v>29.833333333333332</v>
      </c>
      <c r="E397">
        <f t="shared" si="30"/>
        <v>532.23537925338997</v>
      </c>
    </row>
    <row r="398" spans="2:5">
      <c r="B398">
        <f t="shared" si="31"/>
        <v>1795</v>
      </c>
      <c r="C398">
        <f t="shared" si="32"/>
        <v>5.2336735869507291E-7</v>
      </c>
      <c r="D398" s="13">
        <f t="shared" si="29"/>
        <v>29.916666666666668</v>
      </c>
      <c r="E398">
        <f t="shared" si="30"/>
        <v>523.36735869507288</v>
      </c>
    </row>
    <row r="399" spans="2:5">
      <c r="B399">
        <f t="shared" si="31"/>
        <v>1800</v>
      </c>
      <c r="C399">
        <f t="shared" si="32"/>
        <v>5.1464712485176528E-7</v>
      </c>
      <c r="D399" s="13">
        <f t="shared" si="29"/>
        <v>30</v>
      </c>
      <c r="E399">
        <f t="shared" si="30"/>
        <v>514.64712485176528</v>
      </c>
    </row>
    <row r="400" spans="2:5">
      <c r="B400">
        <f t="shared" si="31"/>
        <v>1805</v>
      </c>
      <c r="C400">
        <f t="shared" si="32"/>
        <v>5.0607221483865655E-7</v>
      </c>
      <c r="D400" s="13">
        <f t="shared" si="29"/>
        <v>30.083333333333332</v>
      </c>
      <c r="E400">
        <f t="shared" si="30"/>
        <v>506.07221483865652</v>
      </c>
    </row>
    <row r="401" spans="2:5">
      <c r="B401">
        <f t="shared" si="31"/>
        <v>1810</v>
      </c>
      <c r="C401">
        <f t="shared" si="32"/>
        <v>4.9764020681523126E-7</v>
      </c>
      <c r="D401" s="13">
        <f t="shared" si="29"/>
        <v>30.166666666666668</v>
      </c>
      <c r="E401">
        <f t="shared" si="30"/>
        <v>497.64020681523124</v>
      </c>
    </row>
    <row r="402" spans="2:5">
      <c r="B402">
        <f t="shared" si="31"/>
        <v>1815</v>
      </c>
      <c r="C402">
        <f t="shared" si="32"/>
        <v>4.8934871930126149E-7</v>
      </c>
      <c r="D402" s="13">
        <f t="shared" si="29"/>
        <v>30.25</v>
      </c>
      <c r="E402">
        <f t="shared" si="30"/>
        <v>489.3487193012615</v>
      </c>
    </row>
    <row r="403" spans="2:5">
      <c r="B403">
        <f t="shared" si="31"/>
        <v>1820</v>
      </c>
      <c r="C403">
        <f t="shared" si="32"/>
        <v>4.8119541050419628E-7</v>
      </c>
      <c r="D403" s="13">
        <f t="shared" si="29"/>
        <v>30.333333333333332</v>
      </c>
      <c r="E403">
        <f t="shared" si="30"/>
        <v>481.19541050419627</v>
      </c>
    </row>
    <row r="404" spans="2:5">
      <c r="B404">
        <f t="shared" si="31"/>
        <v>1825</v>
      </c>
      <c r="C404">
        <f t="shared" si="32"/>
        <v>4.7317797765776182E-7</v>
      </c>
      <c r="D404" s="13">
        <f t="shared" si="29"/>
        <v>30.416666666666668</v>
      </c>
      <c r="E404">
        <f t="shared" si="30"/>
        <v>473.1779776577618</v>
      </c>
    </row>
    <row r="405" spans="2:5">
      <c r="B405">
        <f t="shared" si="31"/>
        <v>1830</v>
      </c>
      <c r="C405">
        <f t="shared" si="32"/>
        <v>4.6529415637158398E-7</v>
      </c>
      <c r="D405" s="13">
        <f t="shared" si="29"/>
        <v>30.5</v>
      </c>
      <c r="E405">
        <f t="shared" si="30"/>
        <v>465.29415637158399</v>
      </c>
    </row>
    <row r="406" spans="2:5">
      <c r="B406">
        <f t="shared" si="31"/>
        <v>1835</v>
      </c>
      <c r="C406">
        <f t="shared" si="32"/>
        <v>4.5754171999164794E-7</v>
      </c>
      <c r="D406" s="13">
        <f t="shared" si="29"/>
        <v>30.583333333333332</v>
      </c>
      <c r="E406">
        <f t="shared" si="30"/>
        <v>457.54171999164794</v>
      </c>
    </row>
    <row r="407" spans="2:5">
      <c r="B407">
        <f t="shared" si="31"/>
        <v>1840</v>
      </c>
      <c r="C407">
        <f t="shared" si="32"/>
        <v>4.499184789714177E-7</v>
      </c>
      <c r="D407" s="13">
        <f t="shared" si="29"/>
        <v>30.666666666666668</v>
      </c>
      <c r="E407">
        <f t="shared" si="30"/>
        <v>449.9184789714177</v>
      </c>
    </row>
    <row r="408" spans="2:5">
      <c r="B408">
        <f t="shared" si="31"/>
        <v>1845</v>
      </c>
      <c r="C408">
        <f t="shared" si="32"/>
        <v>4.4242228025343482E-7</v>
      </c>
      <c r="D408" s="13">
        <f t="shared" si="29"/>
        <v>30.75</v>
      </c>
      <c r="E408">
        <f t="shared" si="30"/>
        <v>442.42228025343485</v>
      </c>
    </row>
    <row r="409" spans="2:5">
      <c r="B409">
        <f t="shared" si="31"/>
        <v>1850</v>
      </c>
      <c r="C409">
        <f t="shared" si="32"/>
        <v>4.3505100666122295E-7</v>
      </c>
      <c r="D409" s="13">
        <f t="shared" si="29"/>
        <v>30.833333333333332</v>
      </c>
      <c r="E409">
        <f t="shared" si="30"/>
        <v>435.05100666122297</v>
      </c>
    </row>
    <row r="410" spans="2:5">
      <c r="B410">
        <f t="shared" si="31"/>
        <v>1855</v>
      </c>
      <c r="C410">
        <f t="shared" si="32"/>
        <v>4.2780257630132719E-7</v>
      </c>
      <c r="D410" s="13">
        <f t="shared" si="29"/>
        <v>30.916666666666668</v>
      </c>
      <c r="E410">
        <f t="shared" si="30"/>
        <v>427.80257630132718</v>
      </c>
    </row>
    <row r="411" spans="2:5">
      <c r="B411">
        <f t="shared" si="31"/>
        <v>1860</v>
      </c>
      <c r="C411">
        <f t="shared" si="32"/>
        <v>4.206749419753173E-7</v>
      </c>
      <c r="D411" s="13">
        <f t="shared" si="29"/>
        <v>31</v>
      </c>
      <c r="E411">
        <f t="shared" si="30"/>
        <v>420.67494197531732</v>
      </c>
    </row>
    <row r="412" spans="2:5">
      <c r="B412">
        <f t="shared" si="31"/>
        <v>1865</v>
      </c>
      <c r="C412">
        <f t="shared" si="32"/>
        <v>4.1366609060159115E-7</v>
      </c>
      <c r="D412" s="13">
        <f t="shared" si="29"/>
        <v>31.083333333333332</v>
      </c>
      <c r="E412">
        <f t="shared" si="30"/>
        <v>413.66609060159112</v>
      </c>
    </row>
    <row r="413" spans="2:5">
      <c r="B413">
        <f t="shared" si="31"/>
        <v>1870</v>
      </c>
      <c r="C413">
        <f t="shared" si="32"/>
        <v>4.0677404264681292E-7</v>
      </c>
      <c r="D413" s="13">
        <f t="shared" si="29"/>
        <v>31.166666666666668</v>
      </c>
      <c r="E413">
        <f t="shared" si="30"/>
        <v>406.77404264681292</v>
      </c>
    </row>
    <row r="414" spans="2:5">
      <c r="B414">
        <f t="shared" si="31"/>
        <v>1875</v>
      </c>
      <c r="C414">
        <f t="shared" si="32"/>
        <v>3.999968515668273E-7</v>
      </c>
      <c r="D414" s="13">
        <f t="shared" si="29"/>
        <v>31.25</v>
      </c>
      <c r="E414">
        <f t="shared" si="30"/>
        <v>399.99685156682727</v>
      </c>
    </row>
    <row r="415" spans="2:5">
      <c r="B415">
        <f t="shared" si="31"/>
        <v>1880</v>
      </c>
      <c r="C415">
        <f t="shared" si="32"/>
        <v>3.9333260325688996E-7</v>
      </c>
      <c r="D415" s="13">
        <f t="shared" si="29"/>
        <v>31.333333333333332</v>
      </c>
      <c r="E415">
        <f t="shared" si="30"/>
        <v>393.33260325688997</v>
      </c>
    </row>
    <row r="416" spans="2:5">
      <c r="B416">
        <f t="shared" si="31"/>
        <v>1885</v>
      </c>
      <c r="C416">
        <f t="shared" si="32"/>
        <v>3.8677941551106127E-7</v>
      </c>
      <c r="D416" s="13">
        <f t="shared" si="29"/>
        <v>31.416666666666668</v>
      </c>
      <c r="E416">
        <f t="shared" si="30"/>
        <v>386.77941551106125</v>
      </c>
    </row>
    <row r="417" spans="2:5">
      <c r="B417">
        <f t="shared" si="31"/>
        <v>1890</v>
      </c>
      <c r="C417">
        <f t="shared" si="32"/>
        <v>3.8033543749060772E-7</v>
      </c>
      <c r="D417" s="13">
        <f t="shared" si="29"/>
        <v>31.5</v>
      </c>
      <c r="E417">
        <f t="shared" si="30"/>
        <v>380.33543749060772</v>
      </c>
    </row>
    <row r="418" spans="2:5">
      <c r="B418">
        <f t="shared" si="31"/>
        <v>1895</v>
      </c>
      <c r="C418">
        <f t="shared" si="32"/>
        <v>3.7399884920126423E-7</v>
      </c>
      <c r="D418" s="13">
        <f t="shared" si="29"/>
        <v>31.583333333333332</v>
      </c>
      <c r="E418">
        <f t="shared" si="30"/>
        <v>373.99884920126425</v>
      </c>
    </row>
    <row r="419" spans="2:5">
      <c r="B419">
        <f t="shared" si="31"/>
        <v>1900</v>
      </c>
      <c r="C419">
        <f t="shared" si="32"/>
        <v>3.6776786097920649E-7</v>
      </c>
      <c r="D419" s="13">
        <f t="shared" si="29"/>
        <v>31.666666666666668</v>
      </c>
      <c r="E419">
        <f t="shared" si="30"/>
        <v>367.76786097920649</v>
      </c>
    </row>
    <row r="420" spans="2:5">
      <c r="B420">
        <f t="shared" si="31"/>
        <v>1905</v>
      </c>
      <c r="C420">
        <f t="shared" si="32"/>
        <v>3.6164071298559032E-7</v>
      </c>
      <c r="D420" s="13">
        <f t="shared" si="29"/>
        <v>31.75</v>
      </c>
      <c r="E420">
        <f t="shared" si="30"/>
        <v>361.64071298559031</v>
      </c>
    </row>
    <row r="421" spans="2:5">
      <c r="B421">
        <f t="shared" si="31"/>
        <v>1910</v>
      </c>
      <c r="C421">
        <f t="shared" si="32"/>
        <v>3.5561567470951459E-7</v>
      </c>
      <c r="D421" s="13">
        <f t="shared" si="29"/>
        <v>31.833333333333332</v>
      </c>
      <c r="E421">
        <f t="shared" si="30"/>
        <v>355.61567470951456</v>
      </c>
    </row>
    <row r="422" spans="2:5">
      <c r="B422">
        <f t="shared" si="31"/>
        <v>1915</v>
      </c>
      <c r="C422">
        <f t="shared" si="32"/>
        <v>3.4969104447926737E-7</v>
      </c>
      <c r="D422" s="13">
        <f t="shared" si="29"/>
        <v>31.916666666666668</v>
      </c>
      <c r="E422">
        <f t="shared" si="30"/>
        <v>349.69104447926736</v>
      </c>
    </row>
    <row r="423" spans="2:5">
      <c r="B423">
        <f t="shared" si="31"/>
        <v>1920</v>
      </c>
      <c r="C423">
        <f t="shared" si="32"/>
        <v>3.4386514898171679E-7</v>
      </c>
      <c r="D423" s="13">
        <f t="shared" si="29"/>
        <v>32</v>
      </c>
      <c r="E423">
        <f t="shared" si="30"/>
        <v>343.8651489817168</v>
      </c>
    </row>
    <row r="424" spans="2:5">
      <c r="B424">
        <f t="shared" si="31"/>
        <v>1925</v>
      </c>
      <c r="C424">
        <f t="shared" si="32"/>
        <v>3.3813634278971179E-7</v>
      </c>
      <c r="D424" s="13">
        <f t="shared" ref="D424:D487" si="33">B424/60</f>
        <v>32.083333333333336</v>
      </c>
      <c r="E424">
        <f t="shared" ref="E424:E487" si="34">C424*10^9</f>
        <v>338.13634278971182</v>
      </c>
    </row>
    <row r="425" spans="2:5">
      <c r="B425">
        <f t="shared" si="31"/>
        <v>1930</v>
      </c>
      <c r="C425">
        <f t="shared" si="32"/>
        <v>3.3250300789735872E-7</v>
      </c>
      <c r="D425" s="13">
        <f t="shared" si="33"/>
        <v>32.166666666666664</v>
      </c>
      <c r="E425">
        <f t="shared" si="34"/>
        <v>332.50300789735871</v>
      </c>
    </row>
    <row r="426" spans="2:5">
      <c r="B426">
        <f t="shared" si="31"/>
        <v>1935</v>
      </c>
      <c r="C426">
        <f t="shared" si="32"/>
        <v>3.2696355326304225E-7</v>
      </c>
      <c r="D426" s="13">
        <f t="shared" si="33"/>
        <v>32.25</v>
      </c>
      <c r="E426">
        <f t="shared" si="34"/>
        <v>326.96355326304223</v>
      </c>
    </row>
    <row r="427" spans="2:5">
      <c r="B427">
        <f t="shared" ref="B427:B490" si="35">B426+$J$31/372</f>
        <v>1940</v>
      </c>
      <c r="C427">
        <f t="shared" si="32"/>
        <v>3.2151641436006237E-7</v>
      </c>
      <c r="D427" s="13">
        <f t="shared" si="33"/>
        <v>32.333333333333336</v>
      </c>
      <c r="E427">
        <f t="shared" si="34"/>
        <v>321.51641436006236</v>
      </c>
    </row>
    <row r="428" spans="2:5">
      <c r="B428">
        <f t="shared" si="35"/>
        <v>1945</v>
      </c>
      <c r="C428">
        <f t="shared" si="32"/>
        <v>3.1616005273475997E-7</v>
      </c>
      <c r="D428" s="13">
        <f t="shared" si="33"/>
        <v>32.416666666666664</v>
      </c>
      <c r="E428">
        <f t="shared" si="34"/>
        <v>316.16005273475997</v>
      </c>
    </row>
    <row r="429" spans="2:5">
      <c r="B429">
        <f t="shared" si="35"/>
        <v>1950</v>
      </c>
      <c r="C429">
        <f t="shared" si="32"/>
        <v>3.1089295557200593E-7</v>
      </c>
      <c r="D429" s="13">
        <f t="shared" si="33"/>
        <v>32.5</v>
      </c>
      <c r="E429">
        <f t="shared" si="34"/>
        <v>310.89295557200592</v>
      </c>
    </row>
    <row r="430" spans="2:5">
      <c r="B430">
        <f t="shared" si="35"/>
        <v>1955</v>
      </c>
      <c r="C430">
        <f t="shared" si="32"/>
        <v>3.0571363526793183E-7</v>
      </c>
      <c r="D430" s="13">
        <f t="shared" si="33"/>
        <v>32.583333333333336</v>
      </c>
      <c r="E430">
        <f t="shared" si="34"/>
        <v>305.71363526793181</v>
      </c>
    </row>
    <row r="431" spans="2:5">
      <c r="B431">
        <f t="shared" si="35"/>
        <v>1960</v>
      </c>
      <c r="C431">
        <f t="shared" si="32"/>
        <v>3.0062062900978128E-7</v>
      </c>
      <c r="D431" s="13">
        <f t="shared" si="33"/>
        <v>32.666666666666664</v>
      </c>
      <c r="E431">
        <f t="shared" si="34"/>
        <v>300.62062900978128</v>
      </c>
    </row>
    <row r="432" spans="2:5">
      <c r="B432">
        <f t="shared" si="35"/>
        <v>1965</v>
      </c>
      <c r="C432">
        <f t="shared" si="32"/>
        <v>2.9561249836276224E-7</v>
      </c>
      <c r="D432" s="13">
        <f t="shared" si="33"/>
        <v>32.75</v>
      </c>
      <c r="E432">
        <f t="shared" si="34"/>
        <v>295.61249836276221</v>
      </c>
    </row>
    <row r="433" spans="2:5">
      <c r="B433">
        <f t="shared" si="35"/>
        <v>1970</v>
      </c>
      <c r="C433">
        <f t="shared" si="32"/>
        <v>2.9068782886378564E-7</v>
      </c>
      <c r="D433" s="13">
        <f t="shared" si="33"/>
        <v>32.833333333333336</v>
      </c>
      <c r="E433">
        <f t="shared" si="34"/>
        <v>290.68782886378563</v>
      </c>
    </row>
    <row r="434" spans="2:5">
      <c r="B434">
        <f t="shared" si="35"/>
        <v>1975</v>
      </c>
      <c r="C434">
        <f t="shared" si="32"/>
        <v>2.8584522962197353E-7</v>
      </c>
      <c r="D434" s="13">
        <f t="shared" si="33"/>
        <v>32.916666666666664</v>
      </c>
      <c r="E434">
        <f t="shared" si="34"/>
        <v>285.84522962197354</v>
      </c>
    </row>
    <row r="435" spans="2:5">
      <c r="B435">
        <f t="shared" si="35"/>
        <v>1980</v>
      </c>
      <c r="C435">
        <f t="shared" si="32"/>
        <v>2.8108333292582516E-7</v>
      </c>
      <c r="D435" s="13">
        <f t="shared" si="33"/>
        <v>33</v>
      </c>
      <c r="E435">
        <f t="shared" si="34"/>
        <v>281.08333292582518</v>
      </c>
    </row>
    <row r="436" spans="2:5">
      <c r="B436">
        <f t="shared" si="35"/>
        <v>1985</v>
      </c>
      <c r="C436">
        <f t="shared" si="32"/>
        <v>2.7640079385692971E-7</v>
      </c>
      <c r="D436" s="13">
        <f t="shared" si="33"/>
        <v>33.083333333333336</v>
      </c>
      <c r="E436">
        <f t="shared" si="34"/>
        <v>276.40079385692974</v>
      </c>
    </row>
    <row r="437" spans="2:5">
      <c r="B437">
        <f t="shared" si="35"/>
        <v>1990</v>
      </c>
      <c r="C437">
        <f t="shared" si="32"/>
        <v>2.7179628991011633E-7</v>
      </c>
      <c r="D437" s="13">
        <f t="shared" si="33"/>
        <v>33.166666666666664</v>
      </c>
      <c r="E437">
        <f t="shared" si="34"/>
        <v>271.79628991011634</v>
      </c>
    </row>
    <row r="438" spans="2:5">
      <c r="B438">
        <f t="shared" si="35"/>
        <v>1995</v>
      </c>
      <c r="C438">
        <f t="shared" si="32"/>
        <v>2.6726852061993496E-7</v>
      </c>
      <c r="D438" s="13">
        <f t="shared" si="33"/>
        <v>33.25</v>
      </c>
      <c r="E438">
        <f t="shared" si="34"/>
        <v>267.26852061993498</v>
      </c>
    </row>
    <row r="439" spans="2:5">
      <c r="B439">
        <f t="shared" si="35"/>
        <v>2000</v>
      </c>
      <c r="C439">
        <f t="shared" si="32"/>
        <v>2.6281620719336102E-7</v>
      </c>
      <c r="D439" s="13">
        <f t="shared" si="33"/>
        <v>33.333333333333336</v>
      </c>
      <c r="E439">
        <f t="shared" si="34"/>
        <v>262.81620719336104</v>
      </c>
    </row>
    <row r="440" spans="2:5">
      <c r="B440">
        <f t="shared" si="35"/>
        <v>2005</v>
      </c>
      <c r="C440">
        <f t="shared" si="32"/>
        <v>2.5843809214862203E-7</v>
      </c>
      <c r="D440" s="13">
        <f t="shared" si="33"/>
        <v>33.416666666666664</v>
      </c>
      <c r="E440">
        <f t="shared" si="34"/>
        <v>258.43809214862205</v>
      </c>
    </row>
    <row r="441" spans="2:5">
      <c r="B441">
        <f t="shared" si="35"/>
        <v>2010</v>
      </c>
      <c r="C441">
        <f t="shared" ref="C441:C504" si="36">$I$36*EXP(-$I$32*(B441-1680))+(1/$I$32)*($I$33+$I$34*((B441-1680)-1/$I$32))</f>
        <v>2.5413293896004247E-7</v>
      </c>
      <c r="D441" s="13">
        <f t="shared" si="33"/>
        <v>33.5</v>
      </c>
      <c r="E441">
        <f t="shared" si="34"/>
        <v>254.13293896004248</v>
      </c>
    </row>
    <row r="442" spans="2:5">
      <c r="B442">
        <f t="shared" si="35"/>
        <v>2015</v>
      </c>
      <c r="C442">
        <f t="shared" si="36"/>
        <v>2.498995317088081E-7</v>
      </c>
      <c r="D442" s="13">
        <f t="shared" si="33"/>
        <v>33.583333333333336</v>
      </c>
      <c r="E442">
        <f t="shared" si="34"/>
        <v>249.8995317088081</v>
      </c>
    </row>
    <row r="443" spans="2:5">
      <c r="B443">
        <f t="shared" si="35"/>
        <v>2020</v>
      </c>
      <c r="C443">
        <f t="shared" si="36"/>
        <v>2.4573667473954953E-7</v>
      </c>
      <c r="D443" s="13">
        <f t="shared" si="33"/>
        <v>33.666666666666664</v>
      </c>
      <c r="E443">
        <f t="shared" si="34"/>
        <v>245.73667473954953</v>
      </c>
    </row>
    <row r="444" spans="2:5">
      <c r="B444">
        <f t="shared" si="35"/>
        <v>2025</v>
      </c>
      <c r="C444">
        <f t="shared" si="36"/>
        <v>2.416431923226497E-7</v>
      </c>
      <c r="D444" s="13">
        <f t="shared" si="33"/>
        <v>33.75</v>
      </c>
      <c r="E444">
        <f t="shared" si="34"/>
        <v>241.6431923226497</v>
      </c>
    </row>
    <row r="445" spans="2:5">
      <c r="B445">
        <f t="shared" si="35"/>
        <v>2030</v>
      </c>
      <c r="C445">
        <f t="shared" si="36"/>
        <v>2.376179283221782E-7</v>
      </c>
      <c r="D445" s="13">
        <f t="shared" si="33"/>
        <v>33.833333333333336</v>
      </c>
      <c r="E445">
        <f t="shared" si="34"/>
        <v>237.61792832217819</v>
      </c>
    </row>
    <row r="446" spans="2:5">
      <c r="B446">
        <f t="shared" si="35"/>
        <v>2035</v>
      </c>
      <c r="C446">
        <f t="shared" si="36"/>
        <v>2.3365974586936025E-7</v>
      </c>
      <c r="D446" s="13">
        <f t="shared" si="33"/>
        <v>33.916666666666664</v>
      </c>
      <c r="E446">
        <f t="shared" si="34"/>
        <v>233.65974586936025</v>
      </c>
    </row>
    <row r="447" spans="2:5">
      <c r="B447">
        <f t="shared" si="35"/>
        <v>2040</v>
      </c>
      <c r="C447">
        <f t="shared" si="36"/>
        <v>2.2976752704148691E-7</v>
      </c>
      <c r="D447" s="13">
        <f t="shared" si="33"/>
        <v>34</v>
      </c>
      <c r="E447">
        <f t="shared" si="34"/>
        <v>229.76752704148691</v>
      </c>
    </row>
    <row r="448" spans="2:5">
      <c r="B448">
        <f t="shared" si="35"/>
        <v>2045</v>
      </c>
      <c r="C448">
        <f t="shared" si="36"/>
        <v>2.2594017254617646E-7</v>
      </c>
      <c r="D448" s="13">
        <f t="shared" si="33"/>
        <v>34.083333333333336</v>
      </c>
      <c r="E448">
        <f t="shared" si="34"/>
        <v>225.94017254617646</v>
      </c>
    </row>
    <row r="449" spans="2:5">
      <c r="B449">
        <f t="shared" si="35"/>
        <v>2050</v>
      </c>
      <c r="C449">
        <f t="shared" si="36"/>
        <v>2.2217660141089756E-7</v>
      </c>
      <c r="D449" s="13">
        <f t="shared" si="33"/>
        <v>34.166666666666664</v>
      </c>
      <c r="E449">
        <f t="shared" si="34"/>
        <v>222.17660141089758</v>
      </c>
    </row>
    <row r="450" spans="2:5">
      <c r="B450">
        <f t="shared" si="35"/>
        <v>2055</v>
      </c>
      <c r="C450">
        <f t="shared" si="36"/>
        <v>2.1847575067766664E-7</v>
      </c>
      <c r="D450" s="13">
        <f t="shared" si="33"/>
        <v>34.25</v>
      </c>
      <c r="E450">
        <f t="shared" si="34"/>
        <v>218.47575067766664</v>
      </c>
    </row>
    <row r="451" spans="2:5">
      <c r="B451">
        <f t="shared" si="35"/>
        <v>2060</v>
      </c>
      <c r="C451">
        <f t="shared" si="36"/>
        <v>2.1483657510283298E-7</v>
      </c>
      <c r="D451" s="13">
        <f t="shared" si="33"/>
        <v>34.333333333333336</v>
      </c>
      <c r="E451">
        <f t="shared" si="34"/>
        <v>214.83657510283297</v>
      </c>
    </row>
    <row r="452" spans="2:5">
      <c r="B452">
        <f t="shared" si="35"/>
        <v>2065</v>
      </c>
      <c r="C452">
        <f t="shared" si="36"/>
        <v>2.1125804686186717E-7</v>
      </c>
      <c r="D452" s="13">
        <f t="shared" si="33"/>
        <v>34.416666666666664</v>
      </c>
      <c r="E452">
        <f t="shared" si="34"/>
        <v>211.25804686186717</v>
      </c>
    </row>
    <row r="453" spans="2:5">
      <c r="B453">
        <f t="shared" si="35"/>
        <v>2070</v>
      </c>
      <c r="C453">
        <f t="shared" si="36"/>
        <v>2.0773915525906914E-7</v>
      </c>
      <c r="D453" s="13">
        <f t="shared" si="33"/>
        <v>34.5</v>
      </c>
      <c r="E453">
        <f t="shared" si="34"/>
        <v>207.73915525906915</v>
      </c>
    </row>
    <row r="454" spans="2:5">
      <c r="B454">
        <f t="shared" si="35"/>
        <v>2075</v>
      </c>
      <c r="C454">
        <f t="shared" si="36"/>
        <v>2.0427890644211401E-7</v>
      </c>
      <c r="D454" s="13">
        <f t="shared" si="33"/>
        <v>34.583333333333336</v>
      </c>
      <c r="E454">
        <f t="shared" si="34"/>
        <v>204.27890644211402</v>
      </c>
    </row>
    <row r="455" spans="2:5">
      <c r="B455">
        <f t="shared" si="35"/>
        <v>2080</v>
      </c>
      <c r="C455">
        <f t="shared" si="36"/>
        <v>2.0087632312135503E-7</v>
      </c>
      <c r="D455" s="13">
        <f t="shared" si="33"/>
        <v>34.666666666666664</v>
      </c>
      <c r="E455">
        <f t="shared" si="34"/>
        <v>200.87632312135503</v>
      </c>
    </row>
    <row r="456" spans="2:5">
      <c r="B456">
        <f t="shared" si="35"/>
        <v>2085</v>
      </c>
      <c r="C456">
        <f t="shared" si="36"/>
        <v>1.9753044429380441E-7</v>
      </c>
      <c r="D456" s="13">
        <f t="shared" si="33"/>
        <v>34.75</v>
      </c>
      <c r="E456">
        <f t="shared" si="34"/>
        <v>197.53044429380441</v>
      </c>
    </row>
    <row r="457" spans="2:5">
      <c r="B457">
        <f t="shared" si="35"/>
        <v>2090</v>
      </c>
      <c r="C457">
        <f t="shared" si="36"/>
        <v>1.9424032497171406E-7</v>
      </c>
      <c r="D457" s="13">
        <f t="shared" si="33"/>
        <v>34.833333333333336</v>
      </c>
      <c r="E457">
        <f t="shared" si="34"/>
        <v>194.24032497171407</v>
      </c>
    </row>
    <row r="458" spans="2:5">
      <c r="B458">
        <f t="shared" si="35"/>
        <v>2095</v>
      </c>
      <c r="C458">
        <f t="shared" si="36"/>
        <v>1.9100503591567954E-7</v>
      </c>
      <c r="D458" s="13">
        <f t="shared" si="33"/>
        <v>34.916666666666664</v>
      </c>
      <c r="E458">
        <f t="shared" si="34"/>
        <v>191.00503591567954</v>
      </c>
    </row>
    <row r="459" spans="2:5">
      <c r="B459">
        <f t="shared" si="35"/>
        <v>2100</v>
      </c>
      <c r="C459">
        <f t="shared" si="36"/>
        <v>1.8782366337219175E-7</v>
      </c>
      <c r="D459" s="13">
        <f t="shared" si="33"/>
        <v>35</v>
      </c>
      <c r="E459">
        <f t="shared" si="34"/>
        <v>187.82366337219176</v>
      </c>
    </row>
    <row r="460" spans="2:5">
      <c r="B460">
        <f t="shared" si="35"/>
        <v>2105</v>
      </c>
      <c r="C460">
        <f t="shared" si="36"/>
        <v>1.8469530881556264E-7</v>
      </c>
      <c r="D460" s="13">
        <f t="shared" si="33"/>
        <v>35.083333333333336</v>
      </c>
      <c r="E460">
        <f t="shared" si="34"/>
        <v>184.69530881556264</v>
      </c>
    </row>
    <row r="461" spans="2:5">
      <c r="B461">
        <f t="shared" si="35"/>
        <v>2110</v>
      </c>
      <c r="C461">
        <f t="shared" si="36"/>
        <v>1.816190886941514E-7</v>
      </c>
      <c r="D461" s="13">
        <f t="shared" si="33"/>
        <v>35.166666666666664</v>
      </c>
      <c r="E461">
        <f t="shared" si="34"/>
        <v>181.6190886941514</v>
      </c>
    </row>
    <row r="462" spans="2:5">
      <c r="B462">
        <f t="shared" si="35"/>
        <v>2115</v>
      </c>
      <c r="C462">
        <f t="shared" si="36"/>
        <v>1.7859413418082036E-7</v>
      </c>
      <c r="D462" s="13">
        <f t="shared" si="33"/>
        <v>35.25</v>
      </c>
      <c r="E462">
        <f t="shared" si="34"/>
        <v>178.59413418082036</v>
      </c>
    </row>
    <row r="463" spans="2:5">
      <c r="B463">
        <f t="shared" si="35"/>
        <v>2120</v>
      </c>
      <c r="C463">
        <f t="shared" si="36"/>
        <v>1.756195909275488E-7</v>
      </c>
      <c r="D463" s="13">
        <f t="shared" si="33"/>
        <v>35.333333333333336</v>
      </c>
      <c r="E463">
        <f t="shared" si="34"/>
        <v>175.61959092754881</v>
      </c>
    </row>
    <row r="464" spans="2:5">
      <c r="B464">
        <f t="shared" si="35"/>
        <v>2125</v>
      </c>
      <c r="C464">
        <f t="shared" si="36"/>
        <v>1.7269461882413684E-7</v>
      </c>
      <c r="D464" s="13">
        <f t="shared" si="33"/>
        <v>35.416666666666664</v>
      </c>
      <c r="E464">
        <f t="shared" si="34"/>
        <v>172.69461882413685</v>
      </c>
    </row>
    <row r="465" spans="2:5">
      <c r="B465">
        <f t="shared" si="35"/>
        <v>2130</v>
      </c>
      <c r="C465">
        <f t="shared" si="36"/>
        <v>1.6981839176093028E-7</v>
      </c>
      <c r="D465" s="13">
        <f t="shared" si="33"/>
        <v>35.5</v>
      </c>
      <c r="E465">
        <f t="shared" si="34"/>
        <v>169.8183917609303</v>
      </c>
    </row>
    <row r="466" spans="2:5">
      <c r="B466">
        <f t="shared" si="35"/>
        <v>2135</v>
      </c>
      <c r="C466">
        <f t="shared" si="36"/>
        <v>1.6699009739549966E-7</v>
      </c>
      <c r="D466" s="13">
        <f t="shared" si="33"/>
        <v>35.583333333333336</v>
      </c>
      <c r="E466">
        <f t="shared" si="34"/>
        <v>166.99009739549967</v>
      </c>
    </row>
    <row r="467" spans="2:5">
      <c r="B467">
        <f t="shared" si="35"/>
        <v>2140</v>
      </c>
      <c r="C467">
        <f t="shared" si="36"/>
        <v>1.6420893692320759E-7</v>
      </c>
      <c r="D467" s="13">
        <f t="shared" si="33"/>
        <v>35.666666666666664</v>
      </c>
      <c r="E467">
        <f t="shared" si="34"/>
        <v>164.2089369232076</v>
      </c>
    </row>
    <row r="468" spans="2:5">
      <c r="B468">
        <f t="shared" si="35"/>
        <v>2145</v>
      </c>
      <c r="C468">
        <f t="shared" si="36"/>
        <v>1.6147412485159992E-7</v>
      </c>
      <c r="D468" s="13">
        <f t="shared" si="33"/>
        <v>35.75</v>
      </c>
      <c r="E468">
        <f t="shared" si="34"/>
        <v>161.47412485159992</v>
      </c>
    </row>
    <row r="469" spans="2:5">
      <c r="B469">
        <f t="shared" si="35"/>
        <v>2150</v>
      </c>
      <c r="C469">
        <f t="shared" si="36"/>
        <v>1.5878488877855623E-7</v>
      </c>
      <c r="D469" s="13">
        <f t="shared" si="33"/>
        <v>35.833333333333336</v>
      </c>
      <c r="E469">
        <f t="shared" si="34"/>
        <v>158.78488877855622</v>
      </c>
    </row>
    <row r="470" spans="2:5">
      <c r="B470">
        <f t="shared" si="35"/>
        <v>2155</v>
      </c>
      <c r="C470">
        <f t="shared" si="36"/>
        <v>1.5614046917413777E-7</v>
      </c>
      <c r="D470" s="13">
        <f t="shared" si="33"/>
        <v>35.916666666666664</v>
      </c>
      <c r="E470">
        <f t="shared" si="34"/>
        <v>156.14046917413776</v>
      </c>
    </row>
    <row r="471" spans="2:5">
      <c r="B471">
        <f t="shared" si="35"/>
        <v>2160</v>
      </c>
      <c r="C471">
        <f t="shared" si="36"/>
        <v>1.5354011916607102E-7</v>
      </c>
      <c r="D471" s="13">
        <f t="shared" si="33"/>
        <v>36</v>
      </c>
      <c r="E471">
        <f t="shared" si="34"/>
        <v>153.54011916607101</v>
      </c>
    </row>
    <row r="472" spans="2:5">
      <c r="B472">
        <f t="shared" si="35"/>
        <v>2165</v>
      </c>
      <c r="C472">
        <f t="shared" si="36"/>
        <v>1.5098310432880591E-7</v>
      </c>
      <c r="D472" s="13">
        <f t="shared" si="33"/>
        <v>36.083333333333336</v>
      </c>
      <c r="E472">
        <f t="shared" si="34"/>
        <v>150.98310432880592</v>
      </c>
    </row>
    <row r="473" spans="2:5">
      <c r="B473">
        <f t="shared" si="35"/>
        <v>2170</v>
      </c>
      <c r="C473">
        <f t="shared" si="36"/>
        <v>1.4846870247608951E-7</v>
      </c>
      <c r="D473" s="13">
        <f t="shared" si="33"/>
        <v>36.166666666666664</v>
      </c>
      <c r="E473">
        <f t="shared" si="34"/>
        <v>148.4687024760895</v>
      </c>
    </row>
    <row r="474" spans="2:5">
      <c r="B474">
        <f t="shared" si="35"/>
        <v>2175</v>
      </c>
      <c r="C474">
        <f t="shared" si="36"/>
        <v>1.4599620345699683E-7</v>
      </c>
      <c r="D474" s="13">
        <f t="shared" si="33"/>
        <v>36.25</v>
      </c>
      <c r="E474">
        <f t="shared" si="34"/>
        <v>145.99620345699682</v>
      </c>
    </row>
    <row r="475" spans="2:5">
      <c r="B475">
        <f t="shared" si="35"/>
        <v>2180</v>
      </c>
      <c r="C475">
        <f t="shared" si="36"/>
        <v>1.4356490895536019E-7</v>
      </c>
      <c r="D475" s="13">
        <f t="shared" si="33"/>
        <v>36.333333333333336</v>
      </c>
      <c r="E475">
        <f t="shared" si="34"/>
        <v>143.56490895536018</v>
      </c>
    </row>
    <row r="476" spans="2:5">
      <c r="B476">
        <f t="shared" si="35"/>
        <v>2185</v>
      </c>
      <c r="C476">
        <f t="shared" si="36"/>
        <v>1.4117413229254164E-7</v>
      </c>
      <c r="D476" s="13">
        <f t="shared" si="33"/>
        <v>36.416666666666664</v>
      </c>
      <c r="E476">
        <f t="shared" si="34"/>
        <v>141.17413229254163</v>
      </c>
    </row>
    <row r="477" spans="2:5">
      <c r="B477">
        <f t="shared" si="35"/>
        <v>2190</v>
      </c>
      <c r="C477">
        <f t="shared" si="36"/>
        <v>1.3882319823349197E-7</v>
      </c>
      <c r="D477" s="13">
        <f t="shared" si="33"/>
        <v>36.5</v>
      </c>
      <c r="E477">
        <f t="shared" si="34"/>
        <v>138.82319823349198</v>
      </c>
    </row>
    <row r="478" spans="2:5">
      <c r="B478">
        <f t="shared" si="35"/>
        <v>2195</v>
      </c>
      <c r="C478">
        <f t="shared" si="36"/>
        <v>1.3651144279604174E-7</v>
      </c>
      <c r="D478" s="13">
        <f t="shared" si="33"/>
        <v>36.583333333333336</v>
      </c>
      <c r="E478">
        <f t="shared" si="34"/>
        <v>136.51144279604173</v>
      </c>
    </row>
    <row r="479" spans="2:5">
      <c r="B479">
        <f t="shared" si="35"/>
        <v>2200</v>
      </c>
      <c r="C479">
        <f t="shared" si="36"/>
        <v>1.3423821306337076E-7</v>
      </c>
      <c r="D479" s="13">
        <f t="shared" si="33"/>
        <v>36.666666666666664</v>
      </c>
      <c r="E479">
        <f t="shared" si="34"/>
        <v>134.23821306337075</v>
      </c>
    </row>
    <row r="480" spans="2:5">
      <c r="B480">
        <f t="shared" si="35"/>
        <v>2205</v>
      </c>
      <c r="C480">
        <f t="shared" si="36"/>
        <v>1.3200286699960244E-7</v>
      </c>
      <c r="D480" s="13">
        <f t="shared" si="33"/>
        <v>36.75</v>
      </c>
      <c r="E480">
        <f t="shared" si="34"/>
        <v>132.00286699960245</v>
      </c>
    </row>
    <row r="481" spans="2:5">
      <c r="B481">
        <f t="shared" si="35"/>
        <v>2210</v>
      </c>
      <c r="C481">
        <f t="shared" si="36"/>
        <v>1.298047732684715E-7</v>
      </c>
      <c r="D481" s="13">
        <f t="shared" si="33"/>
        <v>36.833333333333336</v>
      </c>
      <c r="E481">
        <f t="shared" si="34"/>
        <v>129.80477326847151</v>
      </c>
    </row>
    <row r="482" spans="2:5">
      <c r="B482">
        <f t="shared" si="35"/>
        <v>2215</v>
      </c>
      <c r="C482">
        <f t="shared" si="36"/>
        <v>1.2764331105501362E-7</v>
      </c>
      <c r="D482" s="13">
        <f t="shared" si="33"/>
        <v>36.916666666666664</v>
      </c>
      <c r="E482">
        <f t="shared" si="34"/>
        <v>127.64331105501361</v>
      </c>
    </row>
    <row r="483" spans="2:5">
      <c r="B483">
        <f t="shared" si="35"/>
        <v>2220</v>
      </c>
      <c r="C483">
        <f t="shared" si="36"/>
        <v>1.2551786989022639E-7</v>
      </c>
      <c r="D483" s="13">
        <f t="shared" si="33"/>
        <v>37</v>
      </c>
      <c r="E483">
        <f t="shared" si="34"/>
        <v>125.51786989022639</v>
      </c>
    </row>
    <row r="484" spans="2:5">
      <c r="B484">
        <f t="shared" si="35"/>
        <v>2225</v>
      </c>
      <c r="C484">
        <f t="shared" si="36"/>
        <v>1.2342784947865278E-7</v>
      </c>
      <c r="D484" s="13">
        <f t="shared" si="33"/>
        <v>37.083333333333336</v>
      </c>
      <c r="E484">
        <f t="shared" si="34"/>
        <v>123.42784947865277</v>
      </c>
    </row>
    <row r="485" spans="2:5">
      <c r="B485">
        <f t="shared" si="35"/>
        <v>2230</v>
      </c>
      <c r="C485">
        <f t="shared" si="36"/>
        <v>1.2137265952883763E-7</v>
      </c>
      <c r="D485" s="13">
        <f t="shared" si="33"/>
        <v>37.166666666666664</v>
      </c>
      <c r="E485">
        <f t="shared" si="34"/>
        <v>121.37265952883763</v>
      </c>
    </row>
    <row r="486" spans="2:5">
      <c r="B486">
        <f t="shared" si="35"/>
        <v>2235</v>
      </c>
      <c r="C486">
        <f t="shared" si="36"/>
        <v>1.1935171958660939E-7</v>
      </c>
      <c r="D486" s="13">
        <f t="shared" si="33"/>
        <v>37.25</v>
      </c>
      <c r="E486">
        <f t="shared" si="34"/>
        <v>119.35171958660939</v>
      </c>
    </row>
    <row r="487" spans="2:5">
      <c r="B487">
        <f t="shared" si="35"/>
        <v>2240</v>
      </c>
      <c r="C487">
        <f t="shared" si="36"/>
        <v>1.1736445887114088E-7</v>
      </c>
      <c r="D487" s="13">
        <f t="shared" si="33"/>
        <v>37.333333333333336</v>
      </c>
      <c r="E487">
        <f t="shared" si="34"/>
        <v>117.36445887114088</v>
      </c>
    </row>
    <row r="488" spans="2:5">
      <c r="B488">
        <f t="shared" si="35"/>
        <v>2245</v>
      </c>
      <c r="C488">
        <f t="shared" si="36"/>
        <v>1.1541031611374148E-7</v>
      </c>
      <c r="D488" s="13">
        <f t="shared" ref="D488:D519" si="37">B488/60</f>
        <v>37.416666666666664</v>
      </c>
      <c r="E488">
        <f t="shared" ref="E488:E519" si="38">C488*10^9</f>
        <v>115.41031611374149</v>
      </c>
    </row>
    <row r="489" spans="2:5">
      <c r="B489">
        <f t="shared" si="35"/>
        <v>2250</v>
      </c>
      <c r="C489">
        <f t="shared" si="36"/>
        <v>1.1348873939933626E-7</v>
      </c>
      <c r="D489" s="13">
        <f t="shared" si="37"/>
        <v>37.5</v>
      </c>
      <c r="E489">
        <f t="shared" si="38"/>
        <v>113.48873939933627</v>
      </c>
    </row>
    <row r="490" spans="2:5">
      <c r="B490">
        <f t="shared" si="35"/>
        <v>2255</v>
      </c>
      <c r="C490">
        <f t="shared" si="36"/>
        <v>1.1159918601058673E-7</v>
      </c>
      <c r="D490" s="13">
        <f t="shared" si="37"/>
        <v>37.583333333333336</v>
      </c>
      <c r="E490">
        <f t="shared" si="38"/>
        <v>111.59918601058672</v>
      </c>
    </row>
    <row r="491" spans="2:5">
      <c r="B491">
        <f t="shared" ref="B491:B519" si="39">B490+$J$31/372</f>
        <v>2260</v>
      </c>
      <c r="C491">
        <f t="shared" si="36"/>
        <v>1.0974112227460944E-7</v>
      </c>
      <c r="D491" s="13">
        <f t="shared" si="37"/>
        <v>37.666666666666664</v>
      </c>
      <c r="E491">
        <f t="shared" si="38"/>
        <v>109.74112227460944</v>
      </c>
    </row>
    <row r="492" spans="2:5">
      <c r="B492">
        <f t="shared" si="39"/>
        <v>2265</v>
      </c>
      <c r="C492">
        <f t="shared" si="36"/>
        <v>1.079140234122488E-7</v>
      </c>
      <c r="D492" s="13">
        <f t="shared" si="37"/>
        <v>37.75</v>
      </c>
      <c r="E492">
        <f t="shared" si="38"/>
        <v>107.91402341224881</v>
      </c>
    </row>
    <row r="493" spans="2:5">
      <c r="B493">
        <f t="shared" si="39"/>
        <v>2270</v>
      </c>
      <c r="C493">
        <f t="shared" si="36"/>
        <v>1.0611737338986209E-7</v>
      </c>
      <c r="D493" s="13">
        <f t="shared" si="37"/>
        <v>37.833333333333336</v>
      </c>
      <c r="E493">
        <f t="shared" si="38"/>
        <v>106.1173733898621</v>
      </c>
    </row>
    <row r="494" spans="2:5">
      <c r="B494">
        <f t="shared" si="39"/>
        <v>2275</v>
      </c>
      <c r="C494">
        <f t="shared" si="36"/>
        <v>1.0435066477357431E-7</v>
      </c>
      <c r="D494" s="13">
        <f t="shared" si="37"/>
        <v>37.916666666666664</v>
      </c>
      <c r="E494">
        <f t="shared" si="38"/>
        <v>104.35066477357431</v>
      </c>
    </row>
    <row r="495" spans="2:5">
      <c r="B495">
        <f t="shared" si="39"/>
        <v>2280</v>
      </c>
      <c r="C495">
        <f t="shared" si="36"/>
        <v>1.0261339858596189E-7</v>
      </c>
      <c r="D495" s="13">
        <f t="shared" si="37"/>
        <v>38</v>
      </c>
      <c r="E495">
        <f t="shared" si="38"/>
        <v>102.61339858596189</v>
      </c>
    </row>
    <row r="496" spans="2:5">
      <c r="B496">
        <f t="shared" si="39"/>
        <v>2285</v>
      </c>
      <c r="C496">
        <f t="shared" si="36"/>
        <v>1.0090508416512493E-7</v>
      </c>
      <c r="D496" s="13">
        <f t="shared" si="37"/>
        <v>38.083333333333336</v>
      </c>
      <c r="E496">
        <f t="shared" si="38"/>
        <v>100.90508416512493</v>
      </c>
    </row>
    <row r="497" spans="2:5">
      <c r="B497">
        <f t="shared" si="39"/>
        <v>2290</v>
      </c>
      <c r="C497">
        <f t="shared" si="36"/>
        <v>9.9225239026107776E-8</v>
      </c>
      <c r="D497" s="13">
        <f t="shared" si="37"/>
        <v>38.166666666666664</v>
      </c>
      <c r="E497">
        <f t="shared" si="38"/>
        <v>99.225239026107772</v>
      </c>
    </row>
    <row r="498" spans="2:5">
      <c r="B498">
        <f t="shared" si="39"/>
        <v>2295</v>
      </c>
      <c r="C498">
        <f t="shared" si="36"/>
        <v>9.7573388724629329E-8</v>
      </c>
      <c r="D498" s="13">
        <f t="shared" si="37"/>
        <v>38.25</v>
      </c>
      <c r="E498">
        <f t="shared" si="38"/>
        <v>97.573388724629325</v>
      </c>
    </row>
    <row r="499" spans="2:5">
      <c r="B499">
        <f t="shared" si="39"/>
        <v>2300</v>
      </c>
      <c r="C499">
        <f t="shared" si="36"/>
        <v>9.5949066723083991E-8</v>
      </c>
      <c r="D499" s="13">
        <f t="shared" si="37"/>
        <v>38.333333333333336</v>
      </c>
      <c r="E499">
        <f t="shared" si="38"/>
        <v>95.949066723083988</v>
      </c>
    </row>
    <row r="500" spans="2:5">
      <c r="B500">
        <f t="shared" si="39"/>
        <v>2305</v>
      </c>
      <c r="C500">
        <f t="shared" si="36"/>
        <v>9.4351814258776172E-8</v>
      </c>
      <c r="D500" s="13">
        <f t="shared" si="37"/>
        <v>38.416666666666664</v>
      </c>
      <c r="E500">
        <f t="shared" si="38"/>
        <v>94.351814258776173</v>
      </c>
    </row>
    <row r="501" spans="2:5">
      <c r="B501">
        <f t="shared" si="39"/>
        <v>2310</v>
      </c>
      <c r="C501">
        <f t="shared" si="36"/>
        <v>9.2781180214350032E-8</v>
      </c>
      <c r="D501" s="13">
        <f t="shared" si="37"/>
        <v>38.5</v>
      </c>
      <c r="E501">
        <f t="shared" si="38"/>
        <v>92.78118021435003</v>
      </c>
    </row>
    <row r="502" spans="2:5">
      <c r="B502">
        <f t="shared" si="39"/>
        <v>2315</v>
      </c>
      <c r="C502">
        <f t="shared" si="36"/>
        <v>9.123672099037918E-8</v>
      </c>
      <c r="D502" s="13">
        <f t="shared" si="37"/>
        <v>38.583333333333336</v>
      </c>
      <c r="E502">
        <f t="shared" si="38"/>
        <v>91.236720990379183</v>
      </c>
    </row>
    <row r="503" spans="2:5">
      <c r="B503">
        <f t="shared" si="39"/>
        <v>2320</v>
      </c>
      <c r="C503">
        <f t="shared" si="36"/>
        <v>8.9718000380079284E-8</v>
      </c>
      <c r="D503" s="13">
        <f t="shared" si="37"/>
        <v>38.666666666666664</v>
      </c>
      <c r="E503">
        <f t="shared" si="38"/>
        <v>89.718000380079289</v>
      </c>
    </row>
    <row r="504" spans="2:5">
      <c r="B504">
        <f t="shared" si="39"/>
        <v>2325</v>
      </c>
      <c r="C504">
        <f t="shared" si="36"/>
        <v>8.8224589446108777E-8</v>
      </c>
      <c r="D504" s="13">
        <f t="shared" si="37"/>
        <v>38.75</v>
      </c>
      <c r="E504">
        <f t="shared" si="38"/>
        <v>88.22458944610878</v>
      </c>
    </row>
    <row r="505" spans="2:5">
      <c r="B505">
        <f t="shared" si="39"/>
        <v>2330</v>
      </c>
      <c r="C505">
        <f t="shared" ref="C505:C519" si="40">$I$36*EXP(-$I$32*(B505-1680))+(1/$I$32)*($I$33+$I$34*((B505-1680)-1/$I$32))</f>
        <v>8.6756066399422622E-8</v>
      </c>
      <c r="D505" s="13">
        <f t="shared" si="37"/>
        <v>38.833333333333336</v>
      </c>
      <c r="E505">
        <f t="shared" si="38"/>
        <v>86.756066399422622</v>
      </c>
    </row>
    <row r="506" spans="2:5">
      <c r="B506">
        <f t="shared" si="39"/>
        <v>2335</v>
      </c>
      <c r="C506">
        <f t="shared" si="40"/>
        <v>8.5312016480145015E-8</v>
      </c>
      <c r="D506" s="13">
        <f t="shared" si="37"/>
        <v>38.916666666666664</v>
      </c>
      <c r="E506">
        <f t="shared" si="38"/>
        <v>85.312016480145019</v>
      </c>
    </row>
    <row r="507" spans="2:5">
      <c r="B507">
        <f t="shared" si="39"/>
        <v>2340</v>
      </c>
      <c r="C507">
        <f t="shared" si="40"/>
        <v>8.3892031840427402E-8</v>
      </c>
      <c r="D507" s="13">
        <f t="shared" si="37"/>
        <v>39</v>
      </c>
      <c r="E507">
        <f t="shared" si="38"/>
        <v>83.892031840427407</v>
      </c>
    </row>
    <row r="508" spans="2:5">
      <c r="B508">
        <f t="shared" si="39"/>
        <v>2345</v>
      </c>
      <c r="C508">
        <f t="shared" si="40"/>
        <v>8.2495711429258613E-8</v>
      </c>
      <c r="D508" s="13">
        <f t="shared" si="37"/>
        <v>39.083333333333336</v>
      </c>
      <c r="E508">
        <f t="shared" si="38"/>
        <v>82.49571142925862</v>
      </c>
    </row>
    <row r="509" spans="2:5">
      <c r="B509">
        <f t="shared" si="39"/>
        <v>2350</v>
      </c>
      <c r="C509">
        <f t="shared" si="40"/>
        <v>8.1122660879194698E-8</v>
      </c>
      <c r="D509" s="13">
        <f t="shared" si="37"/>
        <v>39.166666666666664</v>
      </c>
      <c r="E509">
        <f t="shared" si="38"/>
        <v>81.122660879194697</v>
      </c>
    </row>
    <row r="510" spans="2:5">
      <c r="B510">
        <f t="shared" si="39"/>
        <v>2355</v>
      </c>
      <c r="C510">
        <f t="shared" si="40"/>
        <v>7.9772492394976419E-8</v>
      </c>
      <c r="D510" s="13">
        <f t="shared" si="37"/>
        <v>39.25</v>
      </c>
      <c r="E510">
        <f t="shared" si="38"/>
        <v>79.772492394976425</v>
      </c>
    </row>
    <row r="511" spans="2:5">
      <c r="B511">
        <f t="shared" si="39"/>
        <v>2360</v>
      </c>
      <c r="C511">
        <f t="shared" si="40"/>
        <v>7.8444824644002878E-8</v>
      </c>
      <c r="D511" s="13">
        <f t="shared" si="37"/>
        <v>39.333333333333336</v>
      </c>
      <c r="E511">
        <f t="shared" si="38"/>
        <v>78.444824644002878</v>
      </c>
    </row>
    <row r="512" spans="2:5">
      <c r="B512">
        <f t="shared" si="39"/>
        <v>2365</v>
      </c>
      <c r="C512">
        <f t="shared" si="40"/>
        <v>7.713928264863065E-8</v>
      </c>
      <c r="D512" s="13">
        <f t="shared" si="37"/>
        <v>39.416666666666664</v>
      </c>
      <c r="E512">
        <f t="shared" si="38"/>
        <v>77.139282648630655</v>
      </c>
    </row>
    <row r="513" spans="2:5">
      <c r="B513">
        <f t="shared" si="39"/>
        <v>2370</v>
      </c>
      <c r="C513">
        <f t="shared" si="40"/>
        <v>7.585549768026733E-8</v>
      </c>
      <c r="D513" s="13">
        <f t="shared" si="37"/>
        <v>39.5</v>
      </c>
      <c r="E513">
        <f t="shared" si="38"/>
        <v>75.855497680267334</v>
      </c>
    </row>
    <row r="514" spans="2:5">
      <c r="B514">
        <f t="shared" si="39"/>
        <v>2375</v>
      </c>
      <c r="C514">
        <f t="shared" si="40"/>
        <v>7.4593107155230477E-8</v>
      </c>
      <c r="D514" s="13">
        <f t="shared" si="37"/>
        <v>39.583333333333336</v>
      </c>
      <c r="E514">
        <f t="shared" si="38"/>
        <v>74.59310715523047</v>
      </c>
    </row>
    <row r="515" spans="2:5">
      <c r="B515">
        <f t="shared" si="39"/>
        <v>2380</v>
      </c>
      <c r="C515">
        <f t="shared" si="40"/>
        <v>7.3351754532341839E-8</v>
      </c>
      <c r="D515" s="13">
        <f t="shared" si="37"/>
        <v>39.666666666666664</v>
      </c>
      <c r="E515">
        <f t="shared" si="38"/>
        <v>73.351754532341843</v>
      </c>
    </row>
    <row r="516" spans="2:5">
      <c r="B516">
        <f t="shared" si="39"/>
        <v>2385</v>
      </c>
      <c r="C516">
        <f t="shared" si="40"/>
        <v>7.2131089212228225E-8</v>
      </c>
      <c r="D516" s="13">
        <f t="shared" si="37"/>
        <v>39.75</v>
      </c>
      <c r="E516">
        <f t="shared" si="38"/>
        <v>72.131089212228218</v>
      </c>
    </row>
    <row r="517" spans="2:5">
      <c r="B517">
        <f t="shared" si="39"/>
        <v>2390</v>
      </c>
      <c r="C517">
        <f t="shared" si="40"/>
        <v>7.093076643830056E-8</v>
      </c>
      <c r="D517" s="13">
        <f t="shared" si="37"/>
        <v>39.833333333333336</v>
      </c>
      <c r="E517">
        <f t="shared" si="38"/>
        <v>70.930766438300566</v>
      </c>
    </row>
    <row r="518" spans="2:5">
      <c r="B518">
        <f t="shared" si="39"/>
        <v>2395</v>
      </c>
      <c r="C518">
        <f t="shared" si="40"/>
        <v>6.9750447199383131E-8</v>
      </c>
      <c r="D518" s="13">
        <f t="shared" si="37"/>
        <v>39.916666666666664</v>
      </c>
      <c r="E518">
        <f t="shared" si="38"/>
        <v>69.750447199383132</v>
      </c>
    </row>
    <row r="519" spans="2:5">
      <c r="B519" s="16">
        <f t="shared" si="39"/>
        <v>2400</v>
      </c>
      <c r="C519">
        <f t="shared" si="40"/>
        <v>6.8589798133965529E-8</v>
      </c>
      <c r="D519" s="13">
        <f t="shared" si="37"/>
        <v>40</v>
      </c>
      <c r="E519">
        <f t="shared" si="38"/>
        <v>68.58979813396553</v>
      </c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DO523"/>
  <sheetViews>
    <sheetView zoomScaleNormal="100" workbookViewId="0">
      <selection activeCell="A10" sqref="A10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6" max="7" width="12.125" bestFit="1" customWidth="1"/>
    <col min="8" max="8" width="14.375" customWidth="1"/>
    <col min="9" max="9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</row>
    <row r="8" spans="1:119">
      <c r="A8" s="4"/>
      <c r="B8" s="5"/>
      <c r="C8" s="5"/>
      <c r="D8" s="5"/>
      <c r="E8" s="5"/>
      <c r="F8" s="5"/>
      <c r="G8" s="6"/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470</v>
      </c>
      <c r="C11" s="13"/>
      <c r="D11">
        <v>470</v>
      </c>
      <c r="E11">
        <v>470</v>
      </c>
      <c r="F11">
        <v>470</v>
      </c>
      <c r="G11">
        <v>470</v>
      </c>
      <c r="H11">
        <v>470</v>
      </c>
      <c r="I11">
        <v>470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/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/>
      <c r="D13" s="13">
        <f>1/180</f>
        <v>5.5555555555555558E-3</v>
      </c>
      <c r="E13" s="13">
        <f t="shared" ref="E13:I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/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/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>
      <c r="A16" t="s">
        <v>1</v>
      </c>
      <c r="B16" s="13">
        <v>0.9</v>
      </c>
      <c r="C16" s="14"/>
      <c r="D16">
        <v>0.9</v>
      </c>
      <c r="E16">
        <v>0.9</v>
      </c>
      <c r="F16">
        <v>0.9</v>
      </c>
      <c r="G16">
        <v>0.9</v>
      </c>
      <c r="H16">
        <v>0.9</v>
      </c>
      <c r="I16">
        <v>0.9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/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/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/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>
      <c r="A20" s="15" t="s">
        <v>2</v>
      </c>
      <c r="B20">
        <f>1.66*10^-10</f>
        <v>1.66E-10</v>
      </c>
      <c r="C20" s="14"/>
      <c r="D20">
        <f t="shared" ref="D20:I20" si="1">1.66*10^-10</f>
        <v>1.66E-10</v>
      </c>
      <c r="E20">
        <f t="shared" si="1"/>
        <v>1.66E-10</v>
      </c>
      <c r="F20">
        <f t="shared" si="1"/>
        <v>1.66E-10</v>
      </c>
      <c r="G20">
        <f t="shared" si="1"/>
        <v>1.66E-10</v>
      </c>
      <c r="H20">
        <f t="shared" si="1"/>
        <v>1.66E-10</v>
      </c>
      <c r="I20">
        <f t="shared" si="1"/>
        <v>1.66E-10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3</v>
      </c>
      <c r="B21" s="13">
        <v>0</v>
      </c>
      <c r="C21" s="13"/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13">
        <v>0</v>
      </c>
      <c r="C22" s="13"/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3</v>
      </c>
      <c r="B23" s="13">
        <v>0</v>
      </c>
      <c r="C23" s="13"/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13">
        <v>0</v>
      </c>
      <c r="C24" s="13"/>
      <c r="D24">
        <v>0</v>
      </c>
      <c r="E24">
        <v>0</v>
      </c>
      <c r="F24" s="13">
        <v>0</v>
      </c>
      <c r="G24" s="13">
        <v>0</v>
      </c>
      <c r="H24" s="13">
        <v>0</v>
      </c>
      <c r="I24">
        <v>0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>
        <f>2*10^-10</f>
        <v>2.0000000000000001E-10</v>
      </c>
      <c r="D25">
        <f t="shared" ref="D25" si="2">2*10^-10</f>
        <v>2.0000000000000001E-10</v>
      </c>
      <c r="E25">
        <v>0</v>
      </c>
      <c r="F25" s="22">
        <v>0</v>
      </c>
      <c r="G25" s="22">
        <v>0</v>
      </c>
      <c r="H25" s="22">
        <v>0</v>
      </c>
      <c r="I25" s="22">
        <v>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3</v>
      </c>
      <c r="B26">
        <v>0</v>
      </c>
      <c r="C26" s="13"/>
      <c r="D26">
        <f>- 1.6666666666667*10^-12</f>
        <v>-1.6666666666667001E-12</v>
      </c>
      <c r="E26">
        <v>0</v>
      </c>
      <c r="F26" s="22">
        <v>0</v>
      </c>
      <c r="G26" s="22">
        <v>0</v>
      </c>
      <c r="H26" s="22">
        <v>0</v>
      </c>
      <c r="I26" s="22">
        <v>0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13">
        <v>0</v>
      </c>
      <c r="C27" s="20"/>
      <c r="D27">
        <v>0</v>
      </c>
      <c r="E27">
        <v>0</v>
      </c>
      <c r="F27" s="22">
        <v>0</v>
      </c>
      <c r="G27" s="22">
        <f>1*10^-5</f>
        <v>1.0000000000000001E-5</v>
      </c>
      <c r="H27" s="22">
        <f>1*10^-5</f>
        <v>1.0000000000000001E-5</v>
      </c>
      <c r="I27" s="22">
        <v>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3</v>
      </c>
      <c r="B28" s="13">
        <v>0</v>
      </c>
      <c r="C28" s="20"/>
      <c r="D28">
        <v>0</v>
      </c>
      <c r="E28">
        <v>0</v>
      </c>
      <c r="F28" s="22">
        <f>5.55555555555555*10^-8</f>
        <v>5.5555555555555502E-8</v>
      </c>
      <c r="G28" s="22">
        <v>0</v>
      </c>
      <c r="H28" s="22">
        <f>-5.55555555555555*10^-8</f>
        <v>-5.5555555555555502E-8</v>
      </c>
      <c r="I28" s="23">
        <v>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F29" s="22"/>
      <c r="G29" s="22"/>
      <c r="H29" s="22"/>
      <c r="I29" s="22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14</v>
      </c>
      <c r="B30" s="21">
        <v>0</v>
      </c>
      <c r="C30" s="11"/>
      <c r="D30" s="21">
        <v>1</v>
      </c>
      <c r="E30" s="21">
        <v>2</v>
      </c>
      <c r="F30" s="24">
        <v>3</v>
      </c>
      <c r="G30" s="24">
        <v>4</v>
      </c>
      <c r="H30" s="24">
        <v>5</v>
      </c>
      <c r="I30" s="24">
        <v>6</v>
      </c>
      <c r="J30" s="21">
        <v>7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6</v>
      </c>
      <c r="B31">
        <v>0</v>
      </c>
      <c r="D31">
        <v>600</v>
      </c>
      <c r="E31">
        <v>720</v>
      </c>
      <c r="F31" s="22">
        <v>1020</v>
      </c>
      <c r="G31" s="22">
        <v>1200</v>
      </c>
      <c r="H31" s="22">
        <v>1500</v>
      </c>
      <c r="I31" s="22">
        <v>1680</v>
      </c>
      <c r="J31">
        <v>1860</v>
      </c>
    </row>
    <row r="32" spans="1:119">
      <c r="A32" s="10" t="s">
        <v>7</v>
      </c>
      <c r="B32">
        <f>B13*(1+B14-B12*B18*B16*B15)</f>
        <v>3.3611111111111112E-3</v>
      </c>
      <c r="D32">
        <f>D13*(1+D14-D12*D18*D16*D15)</f>
        <v>3.3611111111111112E-3</v>
      </c>
      <c r="E32">
        <f t="shared" ref="E32:I32" si="3">E13*(1+E14-E12*E18*E16*E15)</f>
        <v>3.3611111111111112E-3</v>
      </c>
      <c r="F32" s="22">
        <f t="shared" si="3"/>
        <v>3.3611111111111112E-3</v>
      </c>
      <c r="G32" s="22">
        <f t="shared" si="3"/>
        <v>3.3611111111111112E-3</v>
      </c>
      <c r="H32" s="22">
        <f t="shared" si="3"/>
        <v>3.3611111111111112E-3</v>
      </c>
      <c r="I32" s="22">
        <f t="shared" si="3"/>
        <v>3.3611111111111112E-3</v>
      </c>
    </row>
    <row r="33" spans="1:9">
      <c r="A33" s="10" t="s">
        <v>4</v>
      </c>
      <c r="B33">
        <f>1/B11*(B20+B22*B24*B15+(1-B12)*(B25+B27)*B19*B17*B15)</f>
        <v>5.2553191489361702E-13</v>
      </c>
      <c r="D33">
        <f t="shared" ref="D33:I33" si="4">1/D11*(D20+D22*D24*D15+(1-D12)*(D25+D27)*D19*D17*D15)</f>
        <v>5.2553191489361702E-13</v>
      </c>
      <c r="E33">
        <f t="shared" si="4"/>
        <v>3.5319148936170213E-13</v>
      </c>
      <c r="F33" s="22">
        <f t="shared" si="4"/>
        <v>3.5319148936170213E-13</v>
      </c>
      <c r="G33" s="22">
        <f t="shared" si="4"/>
        <v>8.6173744680851061E-9</v>
      </c>
      <c r="H33" s="22">
        <f t="shared" si="4"/>
        <v>8.6173744680851061E-9</v>
      </c>
      <c r="I33" s="22">
        <f t="shared" si="4"/>
        <v>3.5319148936170213E-13</v>
      </c>
    </row>
    <row r="34" spans="1:9">
      <c r="A34" s="10" t="s">
        <v>5</v>
      </c>
      <c r="B34">
        <f>1/B11*(B21+B23*B24*B15+(1-B12)*(B26+B28)*B19*B17*B15)</f>
        <v>0</v>
      </c>
      <c r="D34">
        <f t="shared" ref="D34:I34" si="5">1/D11*(D21+D23*D24*D15+(1-D12)*(D26+D28)*D19*D17*D15)</f>
        <v>-1.4361702127659863E-15</v>
      </c>
      <c r="E34">
        <f t="shared" si="5"/>
        <v>0</v>
      </c>
      <c r="F34">
        <f t="shared" si="5"/>
        <v>4.7872340425531872E-11</v>
      </c>
      <c r="G34">
        <f t="shared" si="5"/>
        <v>0</v>
      </c>
      <c r="H34">
        <f t="shared" si="5"/>
        <v>-4.7872340425531872E-11</v>
      </c>
      <c r="I34">
        <f t="shared" si="5"/>
        <v>0</v>
      </c>
    </row>
    <row r="35" spans="1:9">
      <c r="A35" s="10" t="s">
        <v>8</v>
      </c>
      <c r="B35">
        <f>0.1*10^-9</f>
        <v>1.0000000000000002E-10</v>
      </c>
      <c r="C35" s="14"/>
      <c r="D35">
        <f>C159</f>
        <v>1.4885562980895691E-10</v>
      </c>
      <c r="E35">
        <f>C183</f>
        <v>1.4226547933516841E-10</v>
      </c>
      <c r="F35">
        <f>C243</f>
        <v>1.1864737027592914E-10</v>
      </c>
      <c r="G35">
        <f>C279</f>
        <v>6.4030394855767862E-7</v>
      </c>
      <c r="H35">
        <f>C339</f>
        <v>1.862087455301123E-6</v>
      </c>
      <c r="I35">
        <f>C375</f>
        <v>1.540442576959823E-6</v>
      </c>
    </row>
    <row r="36" spans="1:9">
      <c r="A36" s="10" t="s">
        <v>11</v>
      </c>
      <c r="B36">
        <f>B35-(1/B32)*(B33-B34/B32)</f>
        <v>-5.6356602778266207E-11</v>
      </c>
      <c r="D36">
        <f>D35-(1/D32)*(D33-D34/D32)</f>
        <v>-1.3462866887428287E-10</v>
      </c>
      <c r="E36">
        <f t="shared" ref="E36:H36" si="6">E35-(1/E32)*(E33-E34/E32)</f>
        <v>3.7183713905240509E-11</v>
      </c>
      <c r="F36">
        <f t="shared" si="6"/>
        <v>4.2376034291038762E-6</v>
      </c>
      <c r="G36">
        <f t="shared" si="6"/>
        <v>-1.9235430006246669E-6</v>
      </c>
      <c r="H36">
        <f t="shared" si="6"/>
        <v>-4.9393493573802539E-6</v>
      </c>
      <c r="I36">
        <f>I35-(1/I32)*(I33-I34/I32)</f>
        <v>1.5403374951943931E-6</v>
      </c>
    </row>
    <row r="38" spans="1:9">
      <c r="A38" s="17"/>
      <c r="B38" s="17" t="s">
        <v>9</v>
      </c>
      <c r="C38" s="17" t="s">
        <v>10</v>
      </c>
      <c r="D38" s="17" t="s">
        <v>12</v>
      </c>
      <c r="E38" s="17" t="s">
        <v>13</v>
      </c>
    </row>
    <row r="39" spans="1:9">
      <c r="B39" s="16">
        <v>0</v>
      </c>
      <c r="C39" s="16">
        <f>B35</f>
        <v>1.0000000000000002E-10</v>
      </c>
      <c r="D39" s="13">
        <f>B39/60</f>
        <v>0</v>
      </c>
      <c r="E39">
        <f>C39*10^9</f>
        <v>0.10000000000000002</v>
      </c>
    </row>
    <row r="40" spans="1:9">
      <c r="B40">
        <f>B39+J31/372</f>
        <v>5</v>
      </c>
      <c r="C40">
        <f>$B$36*EXP(-$B$32*B40)+(1/$B$32)*($B$33+$B$34*(B40-1/$B$32))</f>
        <v>1.0093919010887721E-10</v>
      </c>
      <c r="D40" s="13">
        <f t="shared" ref="D40:D103" si="7">B40/60</f>
        <v>8.3333333333333329E-2</v>
      </c>
      <c r="E40">
        <f t="shared" ref="E40:E103" si="8">C40*10^9</f>
        <v>0.10093919010887721</v>
      </c>
    </row>
    <row r="41" spans="1:9">
      <c r="B41">
        <f>B40+$J$31/372</f>
        <v>10</v>
      </c>
      <c r="C41">
        <f t="shared" ref="C41:C104" si="9">$B$36*EXP(-$B$32*B41)+(1/$B$32)*($B$33+$B$34*(B41-1/$B$32))</f>
        <v>1.0186272849254159E-10</v>
      </c>
      <c r="D41" s="13">
        <f t="shared" si="7"/>
        <v>0.16666666666666666</v>
      </c>
      <c r="E41">
        <f t="shared" si="8"/>
        <v>0.10186272849254159</v>
      </c>
    </row>
    <row r="42" spans="1:9">
      <c r="B42">
        <f>B41+$J$31/372</f>
        <v>15</v>
      </c>
      <c r="C42">
        <f t="shared" si="9"/>
        <v>1.027708759890278E-10</v>
      </c>
      <c r="D42" s="13">
        <f t="shared" si="7"/>
        <v>0.25</v>
      </c>
      <c r="E42">
        <f t="shared" si="8"/>
        <v>0.1027708759890278</v>
      </c>
    </row>
    <row r="43" spans="1:9">
      <c r="B43">
        <f t="shared" ref="B43:B106" si="10">B42+$J$31/372</f>
        <v>20</v>
      </c>
      <c r="C43">
        <f t="shared" si="9"/>
        <v>1.036638890894707E-10</v>
      </c>
      <c r="D43" s="13">
        <f t="shared" si="7"/>
        <v>0.33333333333333331</v>
      </c>
      <c r="E43">
        <f t="shared" si="8"/>
        <v>0.10366388908947069</v>
      </c>
    </row>
    <row r="44" spans="1:9">
      <c r="B44">
        <f t="shared" si="10"/>
        <v>25</v>
      </c>
      <c r="C44">
        <f>$B$36*EXP(-$B$32*B44)+(1/$B$32)*($B$33+$B$34*(B44-1/$B$32))</f>
        <v>1.0454202001054708E-10</v>
      </c>
      <c r="D44" s="13">
        <f t="shared" si="7"/>
        <v>0.41666666666666669</v>
      </c>
      <c r="E44">
        <f t="shared" si="8"/>
        <v>0.10454202001054708</v>
      </c>
    </row>
    <row r="45" spans="1:9">
      <c r="B45">
        <f t="shared" si="10"/>
        <v>30</v>
      </c>
      <c r="C45">
        <f t="shared" si="9"/>
        <v>1.0540551676571004E-10</v>
      </c>
      <c r="D45" s="13">
        <f t="shared" si="7"/>
        <v>0.5</v>
      </c>
      <c r="E45">
        <f t="shared" si="8"/>
        <v>0.10540551676571004</v>
      </c>
    </row>
    <row r="46" spans="1:9">
      <c r="B46">
        <f t="shared" si="10"/>
        <v>35</v>
      </c>
      <c r="C46">
        <f t="shared" si="9"/>
        <v>1.0625462323523624E-10</v>
      </c>
      <c r="D46" s="13">
        <f t="shared" si="7"/>
        <v>0.58333333333333337</v>
      </c>
      <c r="E46">
        <f t="shared" si="8"/>
        <v>0.10625462323523624</v>
      </c>
    </row>
    <row r="47" spans="1:9">
      <c r="B47">
        <f t="shared" si="10"/>
        <v>40</v>
      </c>
      <c r="C47">
        <f t="shared" si="9"/>
        <v>1.0708957923510583E-10</v>
      </c>
      <c r="D47" s="13">
        <f t="shared" si="7"/>
        <v>0.66666666666666663</v>
      </c>
      <c r="E47">
        <f t="shared" si="8"/>
        <v>0.10708957923510583</v>
      </c>
    </row>
    <row r="48" spans="1:9">
      <c r="B48">
        <f t="shared" si="10"/>
        <v>45</v>
      </c>
      <c r="C48">
        <f t="shared" si="9"/>
        <v>1.0791062058473453E-10</v>
      </c>
      <c r="D48" s="13">
        <f t="shared" si="7"/>
        <v>0.75</v>
      </c>
      <c r="E48">
        <f t="shared" si="8"/>
        <v>0.10791062058473454</v>
      </c>
    </row>
    <row r="49" spans="2:5">
      <c r="B49">
        <f t="shared" si="10"/>
        <v>50</v>
      </c>
      <c r="C49">
        <f t="shared" si="9"/>
        <v>1.0871797917357681E-10</v>
      </c>
      <c r="D49" s="13">
        <f t="shared" si="7"/>
        <v>0.83333333333333337</v>
      </c>
      <c r="E49">
        <f t="shared" si="8"/>
        <v>0.10871797917357681</v>
      </c>
    </row>
    <row r="50" spans="2:5">
      <c r="B50">
        <f t="shared" si="10"/>
        <v>55</v>
      </c>
      <c r="C50">
        <f t="shared" si="9"/>
        <v>1.0951188302661925E-10</v>
      </c>
      <c r="D50" s="13">
        <f t="shared" si="7"/>
        <v>0.91666666666666663</v>
      </c>
      <c r="E50">
        <f t="shared" si="8"/>
        <v>0.10951188302661925</v>
      </c>
    </row>
    <row r="51" spans="2:5">
      <c r="B51">
        <f t="shared" si="10"/>
        <v>60</v>
      </c>
      <c r="C51">
        <f t="shared" si="9"/>
        <v>1.1029255636878241E-10</v>
      </c>
      <c r="D51" s="13">
        <f t="shared" si="7"/>
        <v>1</v>
      </c>
      <c r="E51">
        <f t="shared" si="8"/>
        <v>0.11029255636878241</v>
      </c>
    </row>
    <row r="52" spans="2:5">
      <c r="B52">
        <f t="shared" si="10"/>
        <v>65</v>
      </c>
      <c r="C52">
        <f t="shared" si="9"/>
        <v>1.1106021968824943E-10</v>
      </c>
      <c r="D52" s="13">
        <f t="shared" si="7"/>
        <v>1.0833333333333333</v>
      </c>
      <c r="E52">
        <f t="shared" si="8"/>
        <v>0.11106021968824943</v>
      </c>
    </row>
    <row r="53" spans="2:5">
      <c r="B53">
        <f t="shared" si="10"/>
        <v>70</v>
      </c>
      <c r="C53">
        <f t="shared" si="9"/>
        <v>1.1181508979873915E-10</v>
      </c>
      <c r="D53" s="13">
        <f t="shared" si="7"/>
        <v>1.1666666666666667</v>
      </c>
      <c r="E53">
        <f t="shared" si="8"/>
        <v>0.11181508979873915</v>
      </c>
    </row>
    <row r="54" spans="2:5">
      <c r="B54">
        <f t="shared" si="10"/>
        <v>75</v>
      </c>
      <c r="C54">
        <f t="shared" si="9"/>
        <v>1.1255737990074172E-10</v>
      </c>
      <c r="D54" s="13">
        <f t="shared" si="7"/>
        <v>1.25</v>
      </c>
      <c r="E54">
        <f t="shared" si="8"/>
        <v>0.11255737990074172</v>
      </c>
    </row>
    <row r="55" spans="2:5">
      <c r="B55">
        <f t="shared" si="10"/>
        <v>80</v>
      </c>
      <c r="C55">
        <f t="shared" si="9"/>
        <v>1.1328729964173331E-10</v>
      </c>
      <c r="D55" s="13">
        <f t="shared" si="7"/>
        <v>1.3333333333333333</v>
      </c>
      <c r="E55">
        <f t="shared" si="8"/>
        <v>0.11328729964173331</v>
      </c>
    </row>
    <row r="56" spans="2:5">
      <c r="B56">
        <f t="shared" si="10"/>
        <v>85</v>
      </c>
      <c r="C56">
        <f t="shared" si="9"/>
        <v>1.1400505517538775E-10</v>
      </c>
      <c r="D56" s="13">
        <f t="shared" si="7"/>
        <v>1.4166666666666667</v>
      </c>
      <c r="E56">
        <f t="shared" si="8"/>
        <v>0.11400505517538775</v>
      </c>
    </row>
    <row r="57" spans="2:5">
      <c r="B57">
        <f t="shared" si="10"/>
        <v>90</v>
      </c>
      <c r="C57">
        <f t="shared" si="9"/>
        <v>1.1471084921980102E-10</v>
      </c>
      <c r="D57" s="13">
        <f t="shared" si="7"/>
        <v>1.5</v>
      </c>
      <c r="E57">
        <f t="shared" si="8"/>
        <v>0.11471084921980101</v>
      </c>
    </row>
    <row r="58" spans="2:5">
      <c r="B58">
        <f t="shared" si="10"/>
        <v>95</v>
      </c>
      <c r="C58">
        <f t="shared" si="9"/>
        <v>1.1540488111474576E-10</v>
      </c>
      <c r="D58" s="13">
        <f t="shared" si="7"/>
        <v>1.5833333333333333</v>
      </c>
      <c r="E58">
        <f t="shared" si="8"/>
        <v>0.11540488111474576</v>
      </c>
    </row>
    <row r="59" spans="2:5">
      <c r="B59">
        <f t="shared" si="10"/>
        <v>100</v>
      </c>
      <c r="C59">
        <f t="shared" si="9"/>
        <v>1.1608734687797134E-10</v>
      </c>
      <c r="D59" s="13">
        <f t="shared" si="7"/>
        <v>1.6666666666666667</v>
      </c>
      <c r="E59">
        <f t="shared" si="8"/>
        <v>0.11608734687797134</v>
      </c>
    </row>
    <row r="60" spans="2:5">
      <c r="B60">
        <f t="shared" si="10"/>
        <v>105</v>
      </c>
      <c r="C60">
        <f t="shared" si="9"/>
        <v>1.167584392605659E-10</v>
      </c>
      <c r="D60" s="13">
        <f t="shared" si="7"/>
        <v>1.75</v>
      </c>
      <c r="E60">
        <f t="shared" si="8"/>
        <v>0.11675843926056591</v>
      </c>
    </row>
    <row r="61" spans="2:5">
      <c r="B61">
        <f t="shared" si="10"/>
        <v>110</v>
      </c>
      <c r="C61">
        <f t="shared" si="9"/>
        <v>1.1741834780139561E-10</v>
      </c>
      <c r="D61" s="13">
        <f t="shared" si="7"/>
        <v>1.8333333333333333</v>
      </c>
      <c r="E61">
        <f t="shared" si="8"/>
        <v>0.11741834780139561</v>
      </c>
    </row>
    <row r="62" spans="2:5">
      <c r="B62">
        <f t="shared" si="10"/>
        <v>115</v>
      </c>
      <c r="C62">
        <f t="shared" si="9"/>
        <v>1.1806725888063687E-10</v>
      </c>
      <c r="D62" s="13">
        <f t="shared" si="7"/>
        <v>1.9166666666666667</v>
      </c>
      <c r="E62">
        <f t="shared" si="8"/>
        <v>0.11806725888063686</v>
      </c>
    </row>
    <row r="63" spans="2:5">
      <c r="B63">
        <f t="shared" si="10"/>
        <v>120</v>
      </c>
      <c r="C63">
        <f t="shared" si="9"/>
        <v>1.1870535577241615E-10</v>
      </c>
      <c r="D63" s="13">
        <f t="shared" si="7"/>
        <v>2</v>
      </c>
      <c r="E63">
        <f t="shared" si="8"/>
        <v>0.11870535577241614</v>
      </c>
    </row>
    <row r="64" spans="2:5">
      <c r="B64">
        <f t="shared" si="10"/>
        <v>125</v>
      </c>
      <c r="C64">
        <f t="shared" si="9"/>
        <v>1.193328186965728E-10</v>
      </c>
      <c r="D64" s="13">
        <f t="shared" si="7"/>
        <v>2.0833333333333335</v>
      </c>
      <c r="E64">
        <f t="shared" si="8"/>
        <v>0.11933281869657281</v>
      </c>
    </row>
    <row r="65" spans="2:5">
      <c r="B65">
        <f t="shared" si="10"/>
        <v>130</v>
      </c>
      <c r="C65">
        <f t="shared" si="9"/>
        <v>1.1994982486955918E-10</v>
      </c>
      <c r="D65" s="13">
        <f t="shared" si="7"/>
        <v>2.1666666666666665</v>
      </c>
      <c r="E65">
        <f t="shared" si="8"/>
        <v>0.11994982486955919</v>
      </c>
    </row>
    <row r="66" spans="2:5">
      <c r="B66">
        <f t="shared" si="10"/>
        <v>135</v>
      </c>
      <c r="C66">
        <f t="shared" si="9"/>
        <v>1.2055654855449237E-10</v>
      </c>
      <c r="D66" s="13">
        <f t="shared" si="7"/>
        <v>2.25</v>
      </c>
      <c r="E66">
        <f t="shared" si="8"/>
        <v>0.12055654855449237</v>
      </c>
    </row>
    <row r="67" spans="2:5">
      <c r="B67">
        <f t="shared" si="10"/>
        <v>140</v>
      </c>
      <c r="C67">
        <f t="shared" si="9"/>
        <v>1.2115316111037203E-10</v>
      </c>
      <c r="D67" s="13">
        <f t="shared" si="7"/>
        <v>2.3333333333333335</v>
      </c>
      <c r="E67">
        <f t="shared" si="8"/>
        <v>0.12115316111037203</v>
      </c>
    </row>
    <row r="68" spans="2:5">
      <c r="B68">
        <f t="shared" si="10"/>
        <v>145</v>
      </c>
      <c r="C68">
        <f t="shared" si="9"/>
        <v>1.2173983104047777E-10</v>
      </c>
      <c r="D68" s="13">
        <f t="shared" si="7"/>
        <v>2.4166666666666665</v>
      </c>
      <c r="E68">
        <f t="shared" si="8"/>
        <v>0.12173983104047777</v>
      </c>
    </row>
    <row r="69" spans="2:5">
      <c r="B69">
        <f t="shared" si="10"/>
        <v>150</v>
      </c>
      <c r="C69">
        <f t="shared" si="9"/>
        <v>1.2231672403996013E-10</v>
      </c>
      <c r="D69" s="13">
        <f t="shared" si="7"/>
        <v>2.5</v>
      </c>
      <c r="E69">
        <f t="shared" si="8"/>
        <v>0.12231672403996013</v>
      </c>
    </row>
    <row r="70" spans="2:5">
      <c r="B70">
        <f t="shared" si="10"/>
        <v>155</v>
      </c>
      <c r="C70">
        <f t="shared" si="9"/>
        <v>1.2288400304263851E-10</v>
      </c>
      <c r="D70" s="13">
        <f t="shared" si="7"/>
        <v>2.5833333333333335</v>
      </c>
      <c r="E70">
        <f t="shared" si="8"/>
        <v>0.12288400304263851</v>
      </c>
    </row>
    <row r="71" spans="2:5">
      <c r="B71">
        <f t="shared" si="10"/>
        <v>160</v>
      </c>
      <c r="C71">
        <f t="shared" si="9"/>
        <v>1.2344182826701895E-10</v>
      </c>
      <c r="D71" s="13">
        <f t="shared" si="7"/>
        <v>2.6666666666666665</v>
      </c>
      <c r="E71">
        <f t="shared" si="8"/>
        <v>0.12344182826701895</v>
      </c>
    </row>
    <row r="72" spans="2:5">
      <c r="B72">
        <f t="shared" si="10"/>
        <v>165</v>
      </c>
      <c r="C72">
        <f t="shared" si="9"/>
        <v>1.2399035726154538E-10</v>
      </c>
      <c r="D72" s="13">
        <f t="shared" si="7"/>
        <v>2.75</v>
      </c>
      <c r="E72">
        <f t="shared" si="8"/>
        <v>0.12399035726154538</v>
      </c>
    </row>
    <row r="73" spans="2:5">
      <c r="B73">
        <f t="shared" si="10"/>
        <v>170</v>
      </c>
      <c r="C73">
        <f t="shared" si="9"/>
        <v>1.245297449490963E-10</v>
      </c>
      <c r="D73" s="13">
        <f t="shared" si="7"/>
        <v>2.8333333333333335</v>
      </c>
      <c r="E73">
        <f t="shared" si="8"/>
        <v>0.1245297449490963</v>
      </c>
    </row>
    <row r="74" spans="2:5">
      <c r="B74">
        <f t="shared" si="10"/>
        <v>175</v>
      </c>
      <c r="C74">
        <f t="shared" si="9"/>
        <v>1.2506014367074041E-10</v>
      </c>
      <c r="D74" s="13">
        <f t="shared" si="7"/>
        <v>2.9166666666666665</v>
      </c>
      <c r="E74">
        <f t="shared" si="8"/>
        <v>0.12506014367074042</v>
      </c>
    </row>
    <row r="75" spans="2:5">
      <c r="B75">
        <f t="shared" si="10"/>
        <v>180</v>
      </c>
      <c r="C75">
        <f t="shared" si="9"/>
        <v>1.2558170322876264E-10</v>
      </c>
      <c r="D75" s="13">
        <f t="shared" si="7"/>
        <v>3</v>
      </c>
      <c r="E75">
        <f t="shared" si="8"/>
        <v>0.12558170322876264</v>
      </c>
    </row>
    <row r="76" spans="2:5">
      <c r="B76">
        <f t="shared" si="10"/>
        <v>185</v>
      </c>
      <c r="C76">
        <f t="shared" si="9"/>
        <v>1.2609457092897345E-10</v>
      </c>
      <c r="D76" s="13">
        <f t="shared" si="7"/>
        <v>3.0833333333333335</v>
      </c>
      <c r="E76">
        <f t="shared" si="8"/>
        <v>0.12609457092897344</v>
      </c>
    </row>
    <row r="77" spans="2:5">
      <c r="B77">
        <f t="shared" si="10"/>
        <v>190</v>
      </c>
      <c r="C77">
        <f t="shared" si="9"/>
        <v>1.2659889162231276E-10</v>
      </c>
      <c r="D77" s="13">
        <f t="shared" si="7"/>
        <v>3.1666666666666665</v>
      </c>
      <c r="E77">
        <f t="shared" si="8"/>
        <v>0.12659889162231275</v>
      </c>
    </row>
    <row r="78" spans="2:5">
      <c r="B78">
        <f t="shared" si="10"/>
        <v>195</v>
      </c>
      <c r="C78">
        <f t="shared" si="9"/>
        <v>1.2709480774576072E-10</v>
      </c>
      <c r="D78" s="13">
        <f t="shared" si="7"/>
        <v>3.25</v>
      </c>
      <c r="E78">
        <f t="shared" si="8"/>
        <v>0.12709480774576071</v>
      </c>
    </row>
    <row r="79" spans="2:5">
      <c r="B79">
        <f t="shared" si="10"/>
        <v>200</v>
      </c>
      <c r="C79">
        <f t="shared" si="9"/>
        <v>1.2758245936256685E-10</v>
      </c>
      <c r="D79" s="13">
        <f t="shared" si="7"/>
        <v>3.3333333333333335</v>
      </c>
      <c r="E79">
        <f t="shared" si="8"/>
        <v>0.12758245936256685</v>
      </c>
    </row>
    <row r="80" spans="2:5">
      <c r="B80">
        <f t="shared" si="10"/>
        <v>205</v>
      </c>
      <c r="C80">
        <f t="shared" si="9"/>
        <v>1.2806198420180821E-10</v>
      </c>
      <c r="D80" s="13">
        <f t="shared" si="7"/>
        <v>3.4166666666666665</v>
      </c>
      <c r="E80">
        <f t="shared" si="8"/>
        <v>0.12806198420180823</v>
      </c>
    </row>
    <row r="81" spans="2:5">
      <c r="B81">
        <f t="shared" si="10"/>
        <v>210</v>
      </c>
      <c r="C81">
        <f t="shared" si="9"/>
        <v>1.2853351769728909E-10</v>
      </c>
      <c r="D81" s="13">
        <f t="shared" si="7"/>
        <v>3.5</v>
      </c>
      <c r="E81">
        <f t="shared" si="8"/>
        <v>0.1285335176972891</v>
      </c>
    </row>
    <row r="82" spans="2:5">
      <c r="B82">
        <f t="shared" si="10"/>
        <v>215</v>
      </c>
      <c r="C82">
        <f t="shared" si="9"/>
        <v>1.2899719302579167E-10</v>
      </c>
      <c r="D82" s="13">
        <f t="shared" si="7"/>
        <v>3.5833333333333335</v>
      </c>
      <c r="E82">
        <f t="shared" si="8"/>
        <v>0.12899719302579166</v>
      </c>
    </row>
    <row r="83" spans="2:5">
      <c r="B83">
        <f t="shared" si="10"/>
        <v>220</v>
      </c>
      <c r="C83">
        <f t="shared" si="9"/>
        <v>1.2945314114468984E-10</v>
      </c>
      <c r="D83" s="13">
        <f t="shared" si="7"/>
        <v>3.6666666666666665</v>
      </c>
      <c r="E83">
        <f t="shared" si="8"/>
        <v>0.12945314114468984</v>
      </c>
    </row>
    <row r="84" spans="2:5">
      <c r="B84">
        <f t="shared" si="10"/>
        <v>225</v>
      </c>
      <c r="C84">
        <f t="shared" si="9"/>
        <v>1.2990149082893584E-10</v>
      </c>
      <c r="D84" s="13">
        <f t="shared" si="7"/>
        <v>3.75</v>
      </c>
      <c r="E84">
        <f t="shared" si="8"/>
        <v>0.12990149082893584</v>
      </c>
    </row>
    <row r="85" spans="2:5">
      <c r="B85">
        <f t="shared" si="10"/>
        <v>230</v>
      </c>
      <c r="C85">
        <f t="shared" si="9"/>
        <v>1.3034236870743054E-10</v>
      </c>
      <c r="D85" s="13">
        <f t="shared" si="7"/>
        <v>3.8333333333333335</v>
      </c>
      <c r="E85">
        <f t="shared" si="8"/>
        <v>0.13034236870743054</v>
      </c>
    </row>
    <row r="86" spans="2:5">
      <c r="B86">
        <f t="shared" si="10"/>
        <v>235</v>
      </c>
      <c r="C86">
        <f t="shared" si="9"/>
        <v>1.3077589929878775E-10</v>
      </c>
      <c r="D86" s="13">
        <f t="shared" si="7"/>
        <v>3.9166666666666665</v>
      </c>
      <c r="E86">
        <f t="shared" si="8"/>
        <v>0.13077589929878775</v>
      </c>
    </row>
    <row r="87" spans="2:5">
      <c r="B87">
        <f t="shared" si="10"/>
        <v>240</v>
      </c>
      <c r="C87">
        <f t="shared" si="9"/>
        <v>1.3120220504650238E-10</v>
      </c>
      <c r="D87" s="13">
        <f t="shared" si="7"/>
        <v>4</v>
      </c>
      <c r="E87">
        <f t="shared" si="8"/>
        <v>0.13120220504650237</v>
      </c>
    </row>
    <row r="88" spans="2:5">
      <c r="B88">
        <f t="shared" si="10"/>
        <v>245</v>
      </c>
      <c r="C88">
        <f t="shared" si="9"/>
        <v>1.3162140635353266E-10</v>
      </c>
      <c r="D88" s="13">
        <f t="shared" si="7"/>
        <v>4.083333333333333</v>
      </c>
      <c r="E88">
        <f t="shared" si="8"/>
        <v>0.13162140635353264</v>
      </c>
    </row>
    <row r="89" spans="2:5">
      <c r="B89">
        <f t="shared" si="10"/>
        <v>250</v>
      </c>
      <c r="C89">
        <f t="shared" si="9"/>
        <v>1.320336216163058E-10</v>
      </c>
      <c r="D89" s="13">
        <f t="shared" si="7"/>
        <v>4.166666666666667</v>
      </c>
      <c r="E89">
        <f t="shared" si="8"/>
        <v>0.1320336216163058</v>
      </c>
    </row>
    <row r="90" spans="2:5">
      <c r="B90">
        <f t="shared" si="10"/>
        <v>255</v>
      </c>
      <c r="C90">
        <f t="shared" si="9"/>
        <v>1.3243896725815719E-10</v>
      </c>
      <c r="D90" s="13">
        <f t="shared" si="7"/>
        <v>4.25</v>
      </c>
      <c r="E90">
        <f t="shared" si="8"/>
        <v>0.13243896725815718</v>
      </c>
    </row>
    <row r="91" spans="2:5">
      <c r="B91">
        <f t="shared" si="10"/>
        <v>260</v>
      </c>
      <c r="C91">
        <f t="shared" si="9"/>
        <v>1.3283755776221218E-10</v>
      </c>
      <c r="D91" s="13">
        <f t="shared" si="7"/>
        <v>4.333333333333333</v>
      </c>
      <c r="E91">
        <f t="shared" si="8"/>
        <v>0.13283755776221218</v>
      </c>
    </row>
    <row r="92" spans="2:5">
      <c r="B92">
        <f t="shared" si="10"/>
        <v>265</v>
      </c>
      <c r="C92">
        <f t="shared" si="9"/>
        <v>1.3322950570372001E-10</v>
      </c>
      <c r="D92" s="13">
        <f t="shared" si="7"/>
        <v>4.416666666666667</v>
      </c>
      <c r="E92">
        <f t="shared" si="8"/>
        <v>0.13322950570372</v>
      </c>
    </row>
    <row r="93" spans="2:5">
      <c r="B93">
        <f t="shared" si="10"/>
        <v>270</v>
      </c>
      <c r="C93">
        <f t="shared" si="9"/>
        <v>1.3361492178184869E-10</v>
      </c>
      <c r="D93" s="13">
        <f t="shared" si="7"/>
        <v>4.5</v>
      </c>
      <c r="E93">
        <f t="shared" si="8"/>
        <v>0.13361492178184869</v>
      </c>
    </row>
    <row r="94" spans="2:5">
      <c r="B94">
        <f t="shared" si="10"/>
        <v>275</v>
      </c>
      <c r="C94">
        <f t="shared" si="9"/>
        <v>1.3399391485095031E-10</v>
      </c>
      <c r="D94" s="13">
        <f t="shared" si="7"/>
        <v>4.583333333333333</v>
      </c>
      <c r="E94">
        <f t="shared" si="8"/>
        <v>0.1339939148509503</v>
      </c>
    </row>
    <row r="95" spans="2:5">
      <c r="B95">
        <f t="shared" si="10"/>
        <v>280</v>
      </c>
      <c r="C95">
        <f t="shared" si="9"/>
        <v>1.3436659195130496E-10</v>
      </c>
      <c r="D95" s="13">
        <f t="shared" si="7"/>
        <v>4.666666666666667</v>
      </c>
      <c r="E95">
        <f t="shared" si="8"/>
        <v>0.13436659195130496</v>
      </c>
    </row>
    <row r="96" spans="2:5">
      <c r="B96">
        <f t="shared" si="10"/>
        <v>285</v>
      </c>
      <c r="C96">
        <f t="shared" si="9"/>
        <v>1.3473305833935256E-10</v>
      </c>
      <c r="D96" s="13">
        <f t="shared" si="7"/>
        <v>4.75</v>
      </c>
      <c r="E96">
        <f t="shared" si="8"/>
        <v>0.13473305833935256</v>
      </c>
    </row>
    <row r="97" spans="2:5">
      <c r="B97">
        <f t="shared" si="10"/>
        <v>290</v>
      </c>
      <c r="C97">
        <f t="shared" si="9"/>
        <v>1.3509341751742081E-10</v>
      </c>
      <c r="D97" s="13">
        <f t="shared" si="7"/>
        <v>4.833333333333333</v>
      </c>
      <c r="E97">
        <f t="shared" si="8"/>
        <v>0.13509341751742079</v>
      </c>
    </row>
    <row r="98" spans="2:5">
      <c r="B98">
        <f t="shared" si="10"/>
        <v>295</v>
      </c>
      <c r="C98">
        <f t="shared" si="9"/>
        <v>1.3544777126295761E-10</v>
      </c>
      <c r="D98" s="13">
        <f t="shared" si="7"/>
        <v>4.916666666666667</v>
      </c>
      <c r="E98">
        <f t="shared" si="8"/>
        <v>0.13544777126295762</v>
      </c>
    </row>
    <row r="99" spans="2:5">
      <c r="B99">
        <f t="shared" si="10"/>
        <v>300</v>
      </c>
      <c r="C99">
        <f t="shared" si="9"/>
        <v>1.3579621965727656E-10</v>
      </c>
      <c r="D99" s="13">
        <f t="shared" si="7"/>
        <v>5</v>
      </c>
      <c r="E99">
        <f t="shared" si="8"/>
        <v>0.13579621965727656</v>
      </c>
    </row>
    <row r="100" spans="2:5">
      <c r="B100">
        <f t="shared" si="10"/>
        <v>305</v>
      </c>
      <c r="C100">
        <f t="shared" si="9"/>
        <v>1.3613886111382309E-10</v>
      </c>
      <c r="D100" s="13">
        <f t="shared" si="7"/>
        <v>5.083333333333333</v>
      </c>
      <c r="E100">
        <f t="shared" si="8"/>
        <v>0.13613886111382309</v>
      </c>
    </row>
    <row r="101" spans="2:5">
      <c r="B101">
        <f t="shared" si="10"/>
        <v>310</v>
      </c>
      <c r="C101">
        <f t="shared" si="9"/>
        <v>1.3647579240596978E-10</v>
      </c>
      <c r="D101" s="13">
        <f t="shared" si="7"/>
        <v>5.166666666666667</v>
      </c>
      <c r="E101">
        <f t="shared" si="8"/>
        <v>0.13647579240596977</v>
      </c>
    </row>
    <row r="102" spans="2:5">
      <c r="B102">
        <f t="shared" si="10"/>
        <v>315</v>
      </c>
      <c r="C102">
        <f t="shared" si="9"/>
        <v>1.3680710869434841E-10</v>
      </c>
      <c r="D102" s="13">
        <f t="shared" si="7"/>
        <v>5.25</v>
      </c>
      <c r="E102">
        <f t="shared" si="8"/>
        <v>0.13680710869434842</v>
      </c>
    </row>
    <row r="103" spans="2:5">
      <c r="B103">
        <f t="shared" si="10"/>
        <v>320</v>
      </c>
      <c r="C103">
        <f t="shared" si="9"/>
        <v>1.3713290355372644E-10</v>
      </c>
      <c r="D103" s="13">
        <f t="shared" si="7"/>
        <v>5.333333333333333</v>
      </c>
      <c r="E103">
        <f t="shared" si="8"/>
        <v>0.13713290355372643</v>
      </c>
    </row>
    <row r="104" spans="2:5">
      <c r="B104">
        <f t="shared" si="10"/>
        <v>325</v>
      </c>
      <c r="C104">
        <f t="shared" si="9"/>
        <v>1.3745326899943568E-10</v>
      </c>
      <c r="D104" s="13">
        <f t="shared" ref="D104:D167" si="11">B104/60</f>
        <v>5.416666666666667</v>
      </c>
      <c r="E104">
        <f t="shared" ref="E104:E167" si="12">C104*10^9</f>
        <v>0.13745326899943566</v>
      </c>
    </row>
    <row r="105" spans="2:5">
      <c r="B105">
        <f t="shared" si="10"/>
        <v>330</v>
      </c>
      <c r="C105">
        <f t="shared" ref="C105:C159" si="13">$B$36*EXP(-$B$32*B105)+(1/$B$32)*($B$33+$B$34*(B105-1/$B$32))</f>
        <v>1.3776829551336047E-10</v>
      </c>
      <c r="D105" s="13">
        <f t="shared" si="11"/>
        <v>5.5</v>
      </c>
      <c r="E105">
        <f t="shared" si="12"/>
        <v>0.13776829551336048</v>
      </c>
    </row>
    <row r="106" spans="2:5">
      <c r="B106">
        <f t="shared" si="10"/>
        <v>335</v>
      </c>
      <c r="C106">
        <f t="shared" si="13"/>
        <v>1.3807807206949281E-10</v>
      </c>
      <c r="D106" s="13">
        <f t="shared" si="11"/>
        <v>5.583333333333333</v>
      </c>
      <c r="E106">
        <f t="shared" si="12"/>
        <v>0.13807807206949282</v>
      </c>
    </row>
    <row r="107" spans="2:5">
      <c r="B107">
        <f t="shared" ref="B107:B170" si="14">B106+$J$31/372</f>
        <v>340</v>
      </c>
      <c r="C107">
        <f t="shared" si="13"/>
        <v>1.3838268615906156E-10</v>
      </c>
      <c r="D107" s="13">
        <f t="shared" si="11"/>
        <v>5.666666666666667</v>
      </c>
      <c r="E107">
        <f t="shared" si="12"/>
        <v>0.13838268615906157</v>
      </c>
    </row>
    <row r="108" spans="2:5">
      <c r="B108">
        <f t="shared" si="14"/>
        <v>345</v>
      </c>
      <c r="C108">
        <f t="shared" si="13"/>
        <v>1.3868222381524282E-10</v>
      </c>
      <c r="D108" s="13">
        <f t="shared" si="11"/>
        <v>5.75</v>
      </c>
      <c r="E108">
        <f t="shared" si="12"/>
        <v>0.13868222381524281</v>
      </c>
    </row>
    <row r="109" spans="2:5">
      <c r="B109">
        <f t="shared" si="14"/>
        <v>350</v>
      </c>
      <c r="C109">
        <f t="shared" si="13"/>
        <v>1.3897676963745871E-10</v>
      </c>
      <c r="D109" s="13">
        <f t="shared" si="11"/>
        <v>5.833333333333333</v>
      </c>
      <c r="E109">
        <f t="shared" si="12"/>
        <v>0.1389767696374587</v>
      </c>
    </row>
    <row r="110" spans="2:5">
      <c r="B110">
        <f t="shared" si="14"/>
        <v>355</v>
      </c>
      <c r="C110">
        <f t="shared" si="13"/>
        <v>1.3926640681527095E-10</v>
      </c>
      <c r="D110" s="13">
        <f t="shared" si="11"/>
        <v>5.916666666666667</v>
      </c>
      <c r="E110">
        <f t="shared" si="12"/>
        <v>0.13926640681527094</v>
      </c>
    </row>
    <row r="111" spans="2:5">
      <c r="B111">
        <f t="shared" si="14"/>
        <v>360</v>
      </c>
      <c r="C111">
        <f t="shared" si="13"/>
        <v>1.3955121715187641E-10</v>
      </c>
      <c r="D111" s="13">
        <f t="shared" si="11"/>
        <v>6</v>
      </c>
      <c r="E111">
        <f t="shared" si="12"/>
        <v>0.13955121715187641</v>
      </c>
    </row>
    <row r="112" spans="2:5">
      <c r="B112">
        <f t="shared" si="14"/>
        <v>365</v>
      </c>
      <c r="C112">
        <f t="shared" si="13"/>
        <v>1.3983128108721105E-10</v>
      </c>
      <c r="D112" s="13">
        <f t="shared" si="11"/>
        <v>6.083333333333333</v>
      </c>
      <c r="E112">
        <f t="shared" si="12"/>
        <v>0.13983128108721105</v>
      </c>
    </row>
    <row r="113" spans="2:5">
      <c r="B113">
        <f t="shared" si="14"/>
        <v>370</v>
      </c>
      <c r="C113">
        <f t="shared" si="13"/>
        <v>1.4010667772066884E-10</v>
      </c>
      <c r="D113" s="13">
        <f t="shared" si="11"/>
        <v>6.166666666666667</v>
      </c>
      <c r="E113">
        <f t="shared" si="12"/>
        <v>0.14010667772066884</v>
      </c>
    </row>
    <row r="114" spans="2:5">
      <c r="B114">
        <f t="shared" si="14"/>
        <v>375</v>
      </c>
      <c r="C114">
        <f t="shared" si="13"/>
        <v>1.4037748483344209E-10</v>
      </c>
      <c r="D114" s="13">
        <f t="shared" si="11"/>
        <v>6.25</v>
      </c>
      <c r="E114">
        <f t="shared" si="12"/>
        <v>0.14037748483344209</v>
      </c>
    </row>
    <row r="115" spans="2:5">
      <c r="B115">
        <f t="shared" si="14"/>
        <v>380</v>
      </c>
      <c r="C115">
        <f t="shared" si="13"/>
        <v>1.4064377891048942E-10</v>
      </c>
      <c r="D115" s="13">
        <f t="shared" si="11"/>
        <v>6.333333333333333</v>
      </c>
      <c r="E115">
        <f t="shared" si="12"/>
        <v>0.14064377891048943</v>
      </c>
    </row>
    <row r="116" spans="2:5">
      <c r="B116">
        <f t="shared" si="14"/>
        <v>385</v>
      </c>
      <c r="C116">
        <f t="shared" si="13"/>
        <v>1.4090563516213766E-10</v>
      </c>
      <c r="D116" s="13">
        <f t="shared" si="11"/>
        <v>6.416666666666667</v>
      </c>
      <c r="E116">
        <f t="shared" si="12"/>
        <v>0.14090563516213767</v>
      </c>
    </row>
    <row r="117" spans="2:5">
      <c r="B117">
        <f t="shared" si="14"/>
        <v>390</v>
      </c>
      <c r="C117">
        <f t="shared" si="13"/>
        <v>1.4116312754532379E-10</v>
      </c>
      <c r="D117" s="13">
        <f t="shared" si="11"/>
        <v>6.5</v>
      </c>
      <c r="E117">
        <f t="shared" si="12"/>
        <v>0.14116312754532379</v>
      </c>
    </row>
    <row r="118" spans="2:5">
      <c r="B118">
        <f t="shared" si="14"/>
        <v>395</v>
      </c>
      <c r="C118">
        <f t="shared" si="13"/>
        <v>1.414163287844828E-10</v>
      </c>
      <c r="D118" s="13">
        <f t="shared" si="11"/>
        <v>6.583333333333333</v>
      </c>
      <c r="E118">
        <f t="shared" si="12"/>
        <v>0.14141632878448279</v>
      </c>
    </row>
    <row r="119" spans="2:5">
      <c r="B119">
        <f t="shared" si="14"/>
        <v>400</v>
      </c>
      <c r="C119">
        <f t="shared" si="13"/>
        <v>1.4166531039208757E-10</v>
      </c>
      <c r="D119" s="13">
        <f t="shared" si="11"/>
        <v>6.666666666666667</v>
      </c>
      <c r="E119">
        <f t="shared" si="12"/>
        <v>0.14166531039208757</v>
      </c>
    </row>
    <row r="120" spans="2:5">
      <c r="B120">
        <f t="shared" si="14"/>
        <v>405</v>
      </c>
      <c r="C120">
        <f t="shared" si="13"/>
        <v>1.4191014268884631E-10</v>
      </c>
      <c r="D120" s="13">
        <f t="shared" si="11"/>
        <v>6.75</v>
      </c>
      <c r="E120">
        <f t="shared" si="12"/>
        <v>0.1419101426888463</v>
      </c>
    </row>
    <row r="121" spans="2:5">
      <c r="B121">
        <f t="shared" si="14"/>
        <v>410</v>
      </c>
      <c r="C121">
        <f t="shared" si="13"/>
        <v>1.4215089482356344E-10</v>
      </c>
      <c r="D121" s="13">
        <f t="shared" si="11"/>
        <v>6.833333333333333</v>
      </c>
      <c r="E121">
        <f t="shared" si="12"/>
        <v>0.14215089482356344</v>
      </c>
    </row>
    <row r="122" spans="2:5">
      <c r="B122">
        <f t="shared" si="14"/>
        <v>415</v>
      </c>
      <c r="C122">
        <f t="shared" si="13"/>
        <v>1.4238763479266958E-10</v>
      </c>
      <c r="D122" s="13">
        <f t="shared" si="11"/>
        <v>6.916666666666667</v>
      </c>
      <c r="E122">
        <f t="shared" si="12"/>
        <v>0.14238763479266958</v>
      </c>
    </row>
    <row r="123" spans="2:5">
      <c r="B123">
        <f t="shared" si="14"/>
        <v>420</v>
      </c>
      <c r="C123">
        <f t="shared" si="13"/>
        <v>1.4262042945942607E-10</v>
      </c>
      <c r="D123" s="13">
        <f t="shared" si="11"/>
        <v>7</v>
      </c>
      <c r="E123">
        <f t="shared" si="12"/>
        <v>0.14262042945942607</v>
      </c>
    </row>
    <row r="124" spans="2:5">
      <c r="B124">
        <f t="shared" si="14"/>
        <v>425</v>
      </c>
      <c r="C124">
        <f t="shared" si="13"/>
        <v>1.4284934457280925E-10</v>
      </c>
      <c r="D124" s="13">
        <f t="shared" si="11"/>
        <v>7.083333333333333</v>
      </c>
      <c r="E124">
        <f t="shared" si="12"/>
        <v>0.14284934457280926</v>
      </c>
    </row>
    <row r="125" spans="2:5">
      <c r="B125">
        <f t="shared" si="14"/>
        <v>430</v>
      </c>
      <c r="C125">
        <f t="shared" si="13"/>
        <v>1.4307444478608024E-10</v>
      </c>
      <c r="D125" s="13">
        <f t="shared" si="11"/>
        <v>7.166666666666667</v>
      </c>
      <c r="E125">
        <f t="shared" si="12"/>
        <v>0.14307444478608025</v>
      </c>
    </row>
    <row r="126" spans="2:5">
      <c r="B126">
        <f t="shared" si="14"/>
        <v>435</v>
      </c>
      <c r="C126">
        <f t="shared" si="13"/>
        <v>1.4329579367504512E-10</v>
      </c>
      <c r="D126" s="13">
        <f t="shared" si="11"/>
        <v>7.25</v>
      </c>
      <c r="E126">
        <f t="shared" si="12"/>
        <v>0.14329579367504511</v>
      </c>
    </row>
    <row r="127" spans="2:5">
      <c r="B127">
        <f t="shared" si="14"/>
        <v>440</v>
      </c>
      <c r="C127">
        <f t="shared" si="13"/>
        <v>1.43513453756011E-10</v>
      </c>
      <c r="D127" s="13">
        <f t="shared" si="11"/>
        <v>7.333333333333333</v>
      </c>
      <c r="E127">
        <f t="shared" si="12"/>
        <v>0.14351345375601099</v>
      </c>
    </row>
    <row r="128" spans="2:5">
      <c r="B128">
        <f t="shared" si="14"/>
        <v>445</v>
      </c>
      <c r="C128">
        <f t="shared" si="13"/>
        <v>1.437274865034425E-10</v>
      </c>
      <c r="D128" s="13">
        <f t="shared" si="11"/>
        <v>7.416666666666667</v>
      </c>
      <c r="E128">
        <f t="shared" si="12"/>
        <v>0.1437274865034425</v>
      </c>
    </row>
    <row r="129" spans="2:5">
      <c r="B129">
        <f t="shared" si="14"/>
        <v>450</v>
      </c>
      <c r="C129">
        <f t="shared" si="13"/>
        <v>1.4393795236732434E-10</v>
      </c>
      <c r="D129" s="13">
        <f t="shared" si="11"/>
        <v>7.5</v>
      </c>
      <c r="E129">
        <f t="shared" si="12"/>
        <v>0.14393795236732435</v>
      </c>
    </row>
    <row r="130" spans="2:5">
      <c r="B130">
        <f t="shared" si="14"/>
        <v>455</v>
      </c>
      <c r="C130">
        <f t="shared" si="13"/>
        <v>1.4414491079023445E-10</v>
      </c>
      <c r="D130" s="13">
        <f t="shared" si="11"/>
        <v>7.583333333333333</v>
      </c>
      <c r="E130">
        <f t="shared" si="12"/>
        <v>0.14414491079023445</v>
      </c>
    </row>
    <row r="131" spans="2:5">
      <c r="B131">
        <f t="shared" si="14"/>
        <v>460</v>
      </c>
      <c r="C131">
        <f t="shared" si="13"/>
        <v>1.4434842022413236E-10</v>
      </c>
      <c r="D131" s="13">
        <f t="shared" si="11"/>
        <v>7.666666666666667</v>
      </c>
      <c r="E131">
        <f t="shared" si="12"/>
        <v>0.14434842022413236</v>
      </c>
    </row>
    <row r="132" spans="2:5">
      <c r="B132">
        <f t="shared" si="14"/>
        <v>465</v>
      </c>
      <c r="C132">
        <f t="shared" si="13"/>
        <v>1.4454853814686817E-10</v>
      </c>
      <c r="D132" s="13">
        <f t="shared" si="11"/>
        <v>7.75</v>
      </c>
      <c r="E132">
        <f t="shared" si="12"/>
        <v>0.14454853814686816</v>
      </c>
    </row>
    <row r="133" spans="2:5">
      <c r="B133">
        <f t="shared" si="14"/>
        <v>470</v>
      </c>
      <c r="C133">
        <f t="shared" si="13"/>
        <v>1.4474532107841613E-10</v>
      </c>
      <c r="D133" s="13">
        <f t="shared" si="11"/>
        <v>7.833333333333333</v>
      </c>
      <c r="E133">
        <f t="shared" si="12"/>
        <v>0.14474532107841612</v>
      </c>
    </row>
    <row r="134" spans="2:5">
      <c r="B134">
        <f t="shared" si="14"/>
        <v>475</v>
      </c>
      <c r="C134">
        <f t="shared" si="13"/>
        <v>1.4493882459683778E-10</v>
      </c>
      <c r="D134" s="13">
        <f t="shared" si="11"/>
        <v>7.916666666666667</v>
      </c>
      <c r="E134">
        <f t="shared" si="12"/>
        <v>0.1449388245968378</v>
      </c>
    </row>
    <row r="135" spans="2:5">
      <c r="B135">
        <f t="shared" si="14"/>
        <v>480</v>
      </c>
      <c r="C135">
        <f t="shared" si="13"/>
        <v>1.4512910335397904E-10</v>
      </c>
      <c r="D135" s="13">
        <f t="shared" si="11"/>
        <v>8</v>
      </c>
      <c r="E135">
        <f t="shared" si="12"/>
        <v>0.14512910335397905</v>
      </c>
    </row>
    <row r="136" spans="2:5">
      <c r="B136">
        <f t="shared" si="14"/>
        <v>485</v>
      </c>
      <c r="C136">
        <f t="shared" si="13"/>
        <v>1.4531621109090566E-10</v>
      </c>
      <c r="D136" s="13">
        <f t="shared" si="11"/>
        <v>8.0833333333333339</v>
      </c>
      <c r="E136">
        <f t="shared" si="12"/>
        <v>0.14531621109090567</v>
      </c>
    </row>
    <row r="137" spans="2:5">
      <c r="B137">
        <f t="shared" si="14"/>
        <v>490</v>
      </c>
      <c r="C137">
        <f t="shared" si="13"/>
        <v>1.4550020065308166E-10</v>
      </c>
      <c r="D137" s="13">
        <f t="shared" si="11"/>
        <v>8.1666666666666661</v>
      </c>
      <c r="E137">
        <f t="shared" si="12"/>
        <v>0.14550020065308167</v>
      </c>
    </row>
    <row r="138" spans="2:5">
      <c r="B138">
        <f t="shared" si="14"/>
        <v>495</v>
      </c>
      <c r="C138">
        <f t="shared" si="13"/>
        <v>1.4568112400529441E-10</v>
      </c>
      <c r="D138" s="13">
        <f t="shared" si="11"/>
        <v>8.25</v>
      </c>
      <c r="E138">
        <f t="shared" si="12"/>
        <v>0.1456811240052944</v>
      </c>
    </row>
    <row r="139" spans="2:5">
      <c r="B139">
        <f t="shared" si="14"/>
        <v>500</v>
      </c>
      <c r="C139">
        <f t="shared" si="13"/>
        <v>1.4585903224633145E-10</v>
      </c>
      <c r="D139" s="13">
        <f t="shared" si="11"/>
        <v>8.3333333333333339</v>
      </c>
      <c r="E139">
        <f t="shared" si="12"/>
        <v>0.14585903224633145</v>
      </c>
    </row>
    <row r="140" spans="2:5">
      <c r="B140">
        <f t="shared" si="14"/>
        <v>505</v>
      </c>
      <c r="C140">
        <f t="shared" si="13"/>
        <v>1.4603397562341228E-10</v>
      </c>
      <c r="D140" s="13">
        <f t="shared" si="11"/>
        <v>8.4166666666666661</v>
      </c>
      <c r="E140">
        <f t="shared" si="12"/>
        <v>0.14603397562341228</v>
      </c>
    </row>
    <row r="141" spans="2:5">
      <c r="B141">
        <f t="shared" si="14"/>
        <v>510</v>
      </c>
      <c r="C141">
        <f t="shared" si="13"/>
        <v>1.4620600354638007E-10</v>
      </c>
      <c r="D141" s="13">
        <f t="shared" si="11"/>
        <v>8.5</v>
      </c>
      <c r="E141">
        <f t="shared" si="12"/>
        <v>0.14620600354638008</v>
      </c>
    </row>
    <row r="142" spans="2:5">
      <c r="B142">
        <f t="shared" si="14"/>
        <v>515</v>
      </c>
      <c r="C142">
        <f t="shared" si="13"/>
        <v>1.4637516460165648E-10</v>
      </c>
      <c r="D142" s="13">
        <f t="shared" si="11"/>
        <v>8.5833333333333339</v>
      </c>
      <c r="E142">
        <f t="shared" si="12"/>
        <v>0.14637516460165648</v>
      </c>
    </row>
    <row r="143" spans="2:5">
      <c r="B143">
        <f t="shared" si="14"/>
        <v>520</v>
      </c>
      <c r="C143">
        <f t="shared" si="13"/>
        <v>1.4654150656596408E-10</v>
      </c>
      <c r="D143" s="13">
        <f t="shared" si="11"/>
        <v>8.6666666666666661</v>
      </c>
      <c r="E143">
        <f t="shared" si="12"/>
        <v>0.14654150656596407</v>
      </c>
    </row>
    <row r="144" spans="2:5">
      <c r="B144">
        <f t="shared" si="14"/>
        <v>525</v>
      </c>
      <c r="C144">
        <f t="shared" si="13"/>
        <v>1.4670507641982027E-10</v>
      </c>
      <c r="D144" s="13">
        <f t="shared" si="11"/>
        <v>8.75</v>
      </c>
      <c r="E144">
        <f t="shared" si="12"/>
        <v>0.14670507641982028</v>
      </c>
    </row>
    <row r="145" spans="2:5">
      <c r="B145">
        <f t="shared" si="14"/>
        <v>530</v>
      </c>
      <c r="C145">
        <f t="shared" si="13"/>
        <v>1.4686592036080595E-10</v>
      </c>
      <c r="D145" s="13">
        <f t="shared" si="11"/>
        <v>8.8333333333333339</v>
      </c>
      <c r="E145">
        <f t="shared" si="12"/>
        <v>0.14686592036080595</v>
      </c>
    </row>
    <row r="146" spans="2:5">
      <c r="B146">
        <f t="shared" si="14"/>
        <v>535</v>
      </c>
      <c r="C146">
        <f t="shared" si="13"/>
        <v>1.4702408381661331E-10</v>
      </c>
      <c r="D146" s="13">
        <f t="shared" si="11"/>
        <v>8.9166666666666661</v>
      </c>
      <c r="E146">
        <f t="shared" si="12"/>
        <v>0.1470240838166133</v>
      </c>
    </row>
    <row r="147" spans="2:5">
      <c r="B147">
        <f t="shared" si="14"/>
        <v>540</v>
      </c>
      <c r="C147">
        <f t="shared" si="13"/>
        <v>1.471796114578762E-10</v>
      </c>
      <c r="D147" s="13">
        <f t="shared" si="11"/>
        <v>9</v>
      </c>
      <c r="E147">
        <f t="shared" si="12"/>
        <v>0.1471796114578762</v>
      </c>
    </row>
    <row r="148" spans="2:5">
      <c r="B148">
        <f t="shared" si="14"/>
        <v>545</v>
      </c>
      <c r="C148">
        <f t="shared" si="13"/>
        <v>1.4733254721078651E-10</v>
      </c>
      <c r="D148" s="13">
        <f t="shared" si="11"/>
        <v>9.0833333333333339</v>
      </c>
      <c r="E148">
        <f t="shared" si="12"/>
        <v>0.14733254721078651</v>
      </c>
    </row>
    <row r="149" spans="2:5">
      <c r="B149">
        <f t="shared" si="14"/>
        <v>550</v>
      </c>
      <c r="C149">
        <f t="shared" si="13"/>
        <v>1.4748293426950048E-10</v>
      </c>
      <c r="D149" s="13">
        <f t="shared" si="11"/>
        <v>9.1666666666666661</v>
      </c>
      <c r="E149">
        <f t="shared" si="12"/>
        <v>0.14748293426950049</v>
      </c>
    </row>
    <row r="150" spans="2:5">
      <c r="B150">
        <f t="shared" si="14"/>
        <v>555</v>
      </c>
      <c r="C150">
        <f t="shared" si="13"/>
        <v>1.4763081510833809E-10</v>
      </c>
      <c r="D150" s="13">
        <f t="shared" si="11"/>
        <v>9.25</v>
      </c>
      <c r="E150">
        <f t="shared" si="12"/>
        <v>0.14763081510833809</v>
      </c>
    </row>
    <row r="151" spans="2:5">
      <c r="B151">
        <f t="shared" si="14"/>
        <v>560</v>
      </c>
      <c r="C151">
        <f t="shared" si="13"/>
        <v>1.4777623149377927E-10</v>
      </c>
      <c r="D151" s="13">
        <f t="shared" si="11"/>
        <v>9.3333333333333339</v>
      </c>
      <c r="E151">
        <f t="shared" si="12"/>
        <v>0.14777623149377928</v>
      </c>
    </row>
    <row r="152" spans="2:5">
      <c r="B152">
        <f t="shared" si="14"/>
        <v>565</v>
      </c>
      <c r="C152">
        <f t="shared" si="13"/>
        <v>1.4791922449626009E-10</v>
      </c>
      <c r="D152" s="13">
        <f t="shared" si="11"/>
        <v>9.4166666666666661</v>
      </c>
      <c r="E152">
        <f t="shared" si="12"/>
        <v>0.14791922449626008</v>
      </c>
    </row>
    <row r="153" spans="2:5">
      <c r="B153">
        <f t="shared" si="14"/>
        <v>570</v>
      </c>
      <c r="C153">
        <f t="shared" si="13"/>
        <v>1.4805983450177257E-10</v>
      </c>
      <c r="D153" s="13">
        <f t="shared" si="11"/>
        <v>9.5</v>
      </c>
      <c r="E153">
        <f t="shared" si="12"/>
        <v>0.14805983450177257</v>
      </c>
    </row>
    <row r="154" spans="2:5">
      <c r="B154">
        <f t="shared" si="14"/>
        <v>575</v>
      </c>
      <c r="C154">
        <f t="shared" si="13"/>
        <v>1.4819810122327078E-10</v>
      </c>
      <c r="D154" s="13">
        <f t="shared" si="11"/>
        <v>9.5833333333333339</v>
      </c>
      <c r="E154">
        <f t="shared" si="12"/>
        <v>0.14819810122327079</v>
      </c>
    </row>
    <row r="155" spans="2:5">
      <c r="B155">
        <f t="shared" si="14"/>
        <v>580</v>
      </c>
      <c r="C155">
        <f t="shared" si="13"/>
        <v>1.483340637118874E-10</v>
      </c>
      <c r="D155" s="13">
        <f t="shared" si="11"/>
        <v>9.6666666666666661</v>
      </c>
      <c r="E155">
        <f t="shared" si="12"/>
        <v>0.1483340637118874</v>
      </c>
    </row>
    <row r="156" spans="2:5">
      <c r="B156">
        <f t="shared" si="14"/>
        <v>585</v>
      </c>
      <c r="C156">
        <f t="shared" si="13"/>
        <v>1.484677603679628E-10</v>
      </c>
      <c r="D156" s="13">
        <f t="shared" si="11"/>
        <v>9.75</v>
      </c>
      <c r="E156">
        <f t="shared" si="12"/>
        <v>0.1484677603679628</v>
      </c>
    </row>
    <row r="157" spans="2:5">
      <c r="B157">
        <f t="shared" si="14"/>
        <v>590</v>
      </c>
      <c r="C157">
        <f t="shared" si="13"/>
        <v>1.4859922895189073E-10</v>
      </c>
      <c r="D157" s="13">
        <f t="shared" si="11"/>
        <v>9.8333333333333339</v>
      </c>
      <c r="E157">
        <f t="shared" si="12"/>
        <v>0.14859922895189073</v>
      </c>
    </row>
    <row r="158" spans="2:5">
      <c r="B158">
        <f t="shared" si="14"/>
        <v>595</v>
      </c>
      <c r="C158">
        <f t="shared" si="13"/>
        <v>1.4872850659478307E-10</v>
      </c>
      <c r="D158" s="13">
        <f t="shared" si="11"/>
        <v>9.9166666666666661</v>
      </c>
      <c r="E158">
        <f t="shared" si="12"/>
        <v>0.14872850659478307</v>
      </c>
    </row>
    <row r="159" spans="2:5">
      <c r="B159" s="16">
        <f t="shared" si="14"/>
        <v>600</v>
      </c>
      <c r="C159">
        <f t="shared" si="13"/>
        <v>1.4885562980895691E-10</v>
      </c>
      <c r="D159" s="13">
        <f t="shared" si="11"/>
        <v>10</v>
      </c>
      <c r="E159">
        <f t="shared" si="12"/>
        <v>0.14885562980895692</v>
      </c>
    </row>
    <row r="160" spans="2:5">
      <c r="B160">
        <f t="shared" si="14"/>
        <v>605</v>
      </c>
      <c r="C160">
        <f>$D$36*EXP(-$D$32*(B160-600))+(1/$D$32)*($D$33+$D$34*((B160-600)-1/$D$32))</f>
        <v>1.4896278251464961E-10</v>
      </c>
      <c r="D160" s="13">
        <f t="shared" si="11"/>
        <v>10.083333333333334</v>
      </c>
      <c r="E160">
        <f t="shared" si="12"/>
        <v>0.14896278251464962</v>
      </c>
    </row>
    <row r="161" spans="2:5">
      <c r="B161">
        <f t="shared" si="14"/>
        <v>610</v>
      </c>
      <c r="C161">
        <f>$D$36*EXP(-$D$32*(B161-600))+(1/$D$32)*($D$33+$D$34*((B161-600)-1/$D$32))</f>
        <v>1.4903254526376036E-10</v>
      </c>
      <c r="D161" s="13">
        <f t="shared" si="11"/>
        <v>10.166666666666666</v>
      </c>
      <c r="E161">
        <f t="shared" si="12"/>
        <v>0.14903254526376036</v>
      </c>
    </row>
    <row r="162" spans="2:5">
      <c r="B162">
        <f t="shared" si="14"/>
        <v>615</v>
      </c>
      <c r="C162">
        <f t="shared" ref="C162:C182" si="15">$D$36*EXP(-$D$32*(B162-600))+(1/$D$32)*($D$33+$D$34*((B162-600)-1/$D$32))</f>
        <v>1.4906554116477442E-10</v>
      </c>
      <c r="D162" s="13">
        <f t="shared" si="11"/>
        <v>10.25</v>
      </c>
      <c r="E162">
        <f t="shared" si="12"/>
        <v>0.14906554116477441</v>
      </c>
    </row>
    <row r="163" spans="2:5">
      <c r="B163">
        <f t="shared" si="14"/>
        <v>620</v>
      </c>
      <c r="C163">
        <f t="shared" si="15"/>
        <v>1.4906238294199314E-10</v>
      </c>
      <c r="D163" s="13">
        <f t="shared" si="11"/>
        <v>10.333333333333334</v>
      </c>
      <c r="E163">
        <f t="shared" si="12"/>
        <v>0.14906238294199314</v>
      </c>
    </row>
    <row r="164" spans="2:5">
      <c r="B164">
        <f t="shared" si="14"/>
        <v>625</v>
      </c>
      <c r="C164">
        <f t="shared" si="15"/>
        <v>1.4902367310858797E-10</v>
      </c>
      <c r="D164" s="13">
        <f t="shared" si="11"/>
        <v>10.416666666666666</v>
      </c>
      <c r="E164">
        <f t="shared" si="12"/>
        <v>0.14902367310858797</v>
      </c>
    </row>
    <row r="165" spans="2:5">
      <c r="B165">
        <f t="shared" si="14"/>
        <v>630</v>
      </c>
      <c r="C165">
        <f t="shared" si="15"/>
        <v>1.4895000413676978E-10</v>
      </c>
      <c r="D165" s="13">
        <f t="shared" si="11"/>
        <v>10.5</v>
      </c>
      <c r="E165">
        <f t="shared" si="12"/>
        <v>0.14895000413676979</v>
      </c>
    </row>
    <row r="166" spans="2:5">
      <c r="B166">
        <f t="shared" si="14"/>
        <v>635</v>
      </c>
      <c r="C166">
        <f t="shared" si="15"/>
        <v>1.488419586251233E-10</v>
      </c>
      <c r="D166" s="13">
        <f t="shared" si="11"/>
        <v>10.583333333333334</v>
      </c>
      <c r="E166">
        <f t="shared" si="12"/>
        <v>0.14884195862512331</v>
      </c>
    </row>
    <row r="167" spans="2:5">
      <c r="B167">
        <f t="shared" si="14"/>
        <v>640</v>
      </c>
      <c r="C167">
        <f t="shared" si="15"/>
        <v>1.4870010946315196E-10</v>
      </c>
      <c r="D167" s="13">
        <f t="shared" si="11"/>
        <v>10.666666666666666</v>
      </c>
      <c r="E167">
        <f t="shared" si="12"/>
        <v>0.14870010946315196</v>
      </c>
    </row>
    <row r="168" spans="2:5">
      <c r="B168">
        <f t="shared" si="14"/>
        <v>645</v>
      </c>
      <c r="C168">
        <f t="shared" si="15"/>
        <v>1.485250199930812E-10</v>
      </c>
      <c r="D168" s="13">
        <f t="shared" ref="D168:D231" si="16">B168/60</f>
        <v>10.75</v>
      </c>
      <c r="E168">
        <f t="shared" ref="E168:E231" si="17">C168*10^9</f>
        <v>0.14852501999308121</v>
      </c>
    </row>
    <row r="169" spans="2:5">
      <c r="B169">
        <f t="shared" si="14"/>
        <v>650</v>
      </c>
      <c r="C169">
        <f t="shared" si="15"/>
        <v>1.4831724416896513E-10</v>
      </c>
      <c r="D169" s="13">
        <f t="shared" si="16"/>
        <v>10.833333333333334</v>
      </c>
      <c r="E169">
        <f t="shared" si="17"/>
        <v>0.14831724416896513</v>
      </c>
    </row>
    <row r="170" spans="2:5">
      <c r="B170">
        <f t="shared" si="14"/>
        <v>655</v>
      </c>
      <c r="C170">
        <f t="shared" si="15"/>
        <v>1.4807732671314155E-10</v>
      </c>
      <c r="D170" s="13">
        <f t="shared" si="16"/>
        <v>10.916666666666666</v>
      </c>
      <c r="E170">
        <f t="shared" si="17"/>
        <v>0.14807732671314155</v>
      </c>
    </row>
    <row r="171" spans="2:5">
      <c r="B171">
        <f t="shared" ref="B171:B234" si="18">B170+$J$31/372</f>
        <v>660</v>
      </c>
      <c r="C171">
        <f t="shared" si="15"/>
        <v>1.4780580327007963E-10</v>
      </c>
      <c r="D171" s="13">
        <f t="shared" si="16"/>
        <v>11</v>
      </c>
      <c r="E171">
        <f t="shared" si="17"/>
        <v>0.14780580327007964</v>
      </c>
    </row>
    <row r="172" spans="2:5">
      <c r="B172">
        <f t="shared" si="18"/>
        <v>665</v>
      </c>
      <c r="C172">
        <f t="shared" si="15"/>
        <v>1.4750320055766407E-10</v>
      </c>
      <c r="D172" s="13">
        <f t="shared" si="16"/>
        <v>11.083333333333334</v>
      </c>
      <c r="E172">
        <f t="shared" si="17"/>
        <v>0.14750320055766408</v>
      </c>
    </row>
    <row r="173" spans="2:5">
      <c r="B173">
        <f t="shared" si="18"/>
        <v>670</v>
      </c>
      <c r="C173">
        <f t="shared" si="15"/>
        <v>1.4717003651595718E-10</v>
      </c>
      <c r="D173" s="13">
        <f t="shared" si="16"/>
        <v>11.166666666666666</v>
      </c>
      <c r="E173">
        <f t="shared" si="17"/>
        <v>0.14717003651595717</v>
      </c>
    </row>
    <row r="174" spans="2:5">
      <c r="B174">
        <f t="shared" si="18"/>
        <v>675</v>
      </c>
      <c r="C174">
        <f t="shared" si="15"/>
        <v>1.4680682045348324E-10</v>
      </c>
      <c r="D174" s="13">
        <f t="shared" si="16"/>
        <v>11.25</v>
      </c>
      <c r="E174">
        <f t="shared" si="17"/>
        <v>0.14680682045348326</v>
      </c>
    </row>
    <row r="175" spans="2:5">
      <c r="B175">
        <f t="shared" si="18"/>
        <v>680</v>
      </c>
      <c r="C175">
        <f t="shared" si="15"/>
        <v>1.464140531910736E-10</v>
      </c>
      <c r="D175" s="13">
        <f t="shared" si="16"/>
        <v>11.333333333333334</v>
      </c>
      <c r="E175">
        <f t="shared" si="17"/>
        <v>0.14641405319107359</v>
      </c>
    </row>
    <row r="176" spans="2:5">
      <c r="B176">
        <f t="shared" si="18"/>
        <v>685</v>
      </c>
      <c r="C176">
        <f t="shared" si="15"/>
        <v>1.4599222720331526E-10</v>
      </c>
      <c r="D176" s="13">
        <f t="shared" si="16"/>
        <v>11.416666666666666</v>
      </c>
      <c r="E176">
        <f t="shared" si="17"/>
        <v>0.14599222720331526</v>
      </c>
    </row>
    <row r="177" spans="2:5">
      <c r="B177">
        <f t="shared" si="18"/>
        <v>690</v>
      </c>
      <c r="C177">
        <f t="shared" si="15"/>
        <v>1.4554182675764249E-10</v>
      </c>
      <c r="D177" s="13">
        <f t="shared" si="16"/>
        <v>11.5</v>
      </c>
      <c r="E177">
        <f t="shared" si="17"/>
        <v>0.14554182675764249</v>
      </c>
    </row>
    <row r="178" spans="2:5">
      <c r="B178">
        <f t="shared" si="18"/>
        <v>695</v>
      </c>
      <c r="C178">
        <f t="shared" si="15"/>
        <v>1.450633280511097E-10</v>
      </c>
      <c r="D178" s="13">
        <f t="shared" si="16"/>
        <v>11.583333333333334</v>
      </c>
      <c r="E178">
        <f t="shared" si="17"/>
        <v>0.14506332805110969</v>
      </c>
    </row>
    <row r="179" spans="2:5">
      <c r="B179">
        <f t="shared" si="18"/>
        <v>700</v>
      </c>
      <c r="C179">
        <f t="shared" si="15"/>
        <v>1.4455719934488542E-10</v>
      </c>
      <c r="D179" s="13">
        <f t="shared" si="16"/>
        <v>11.666666666666666</v>
      </c>
      <c r="E179">
        <f t="shared" si="17"/>
        <v>0.14455719934488542</v>
      </c>
    </row>
    <row r="180" spans="2:5">
      <c r="B180">
        <f t="shared" si="18"/>
        <v>705</v>
      </c>
      <c r="C180">
        <f t="shared" si="15"/>
        <v>1.4402390109650508E-10</v>
      </c>
      <c r="D180" s="13">
        <f t="shared" si="16"/>
        <v>11.75</v>
      </c>
      <c r="E180">
        <f t="shared" si="17"/>
        <v>0.14402390109650506</v>
      </c>
    </row>
    <row r="181" spans="2:5">
      <c r="B181">
        <f t="shared" si="18"/>
        <v>710</v>
      </c>
      <c r="C181">
        <f t="shared" si="15"/>
        <v>1.4346388608991947E-10</v>
      </c>
      <c r="D181" s="13">
        <f t="shared" si="16"/>
        <v>11.833333333333334</v>
      </c>
      <c r="E181">
        <f t="shared" si="17"/>
        <v>0.14346388608991947</v>
      </c>
    </row>
    <row r="182" spans="2:5">
      <c r="B182">
        <f t="shared" si="18"/>
        <v>715</v>
      </c>
      <c r="C182">
        <f t="shared" si="15"/>
        <v>1.4287759956337583E-10</v>
      </c>
      <c r="D182" s="13">
        <f t="shared" si="16"/>
        <v>11.916666666666666</v>
      </c>
      <c r="E182">
        <f t="shared" si="17"/>
        <v>0.14287759956337584</v>
      </c>
    </row>
    <row r="183" spans="2:5">
      <c r="B183" s="16">
        <f t="shared" si="18"/>
        <v>720</v>
      </c>
      <c r="C183">
        <f>$D$36*EXP(-$D$32*(B183-600))+(1/$D$32)*($D$33+$D$34*((B183-600)-1/$D$32))</f>
        <v>1.4226547933516841E-10</v>
      </c>
      <c r="D183" s="13">
        <f t="shared" si="16"/>
        <v>12</v>
      </c>
      <c r="E183">
        <f t="shared" si="17"/>
        <v>0.14226547933516842</v>
      </c>
    </row>
    <row r="184" spans="2:5">
      <c r="B184">
        <f t="shared" si="18"/>
        <v>725</v>
      </c>
      <c r="C184">
        <f>$E$36*EXP(-$E$32*(B184-720))+(1/$E$32)*($E$33+$E$34*((B184-720)-1/$E$32))</f>
        <v>1.4164580791088965E-10</v>
      </c>
      <c r="D184" s="13">
        <f t="shared" si="16"/>
        <v>12.083333333333334</v>
      </c>
      <c r="E184">
        <f t="shared" si="17"/>
        <v>0.14164580791088965</v>
      </c>
    </row>
    <row r="185" spans="2:5">
      <c r="B185">
        <f t="shared" si="18"/>
        <v>730</v>
      </c>
      <c r="C185">
        <f t="shared" ref="C185:C242" si="19">$E$36*EXP(-$E$32*(B185-720))+(1/$E$32)*($E$33+$E$34*((B185-720)-1/$E$32))</f>
        <v>1.4103646339142318E-10</v>
      </c>
      <c r="D185" s="13">
        <f t="shared" si="16"/>
        <v>12.166666666666666</v>
      </c>
      <c r="E185">
        <f t="shared" si="17"/>
        <v>0.14103646339142317</v>
      </c>
    </row>
    <row r="186" spans="2:5">
      <c r="B186">
        <f t="shared" si="18"/>
        <v>735</v>
      </c>
      <c r="C186">
        <f t="shared" si="19"/>
        <v>1.4043727367755835E-10</v>
      </c>
      <c r="D186" s="13">
        <f t="shared" si="16"/>
        <v>12.25</v>
      </c>
      <c r="E186">
        <f t="shared" si="17"/>
        <v>0.14043727367755834</v>
      </c>
    </row>
    <row r="187" spans="2:5">
      <c r="B187">
        <f t="shared" si="18"/>
        <v>740</v>
      </c>
      <c r="C187">
        <f t="shared" si="19"/>
        <v>1.3984806953814016E-10</v>
      </c>
      <c r="D187" s="13">
        <f t="shared" si="16"/>
        <v>12.333333333333334</v>
      </c>
      <c r="E187">
        <f t="shared" si="17"/>
        <v>0.13984806953814016</v>
      </c>
    </row>
    <row r="188" spans="2:5">
      <c r="B188">
        <f t="shared" si="18"/>
        <v>745</v>
      </c>
      <c r="C188">
        <f t="shared" si="19"/>
        <v>1.3926868456227286E-10</v>
      </c>
      <c r="D188" s="13">
        <f t="shared" si="16"/>
        <v>12.416666666666666</v>
      </c>
      <c r="E188">
        <f t="shared" si="17"/>
        <v>0.13926868456227287</v>
      </c>
    </row>
    <row r="189" spans="2:5">
      <c r="B189">
        <f t="shared" si="18"/>
        <v>750</v>
      </c>
      <c r="C189">
        <f t="shared" si="19"/>
        <v>1.3869895511231983E-10</v>
      </c>
      <c r="D189" s="13">
        <f t="shared" si="16"/>
        <v>12.5</v>
      </c>
      <c r="E189">
        <f t="shared" si="17"/>
        <v>0.13869895511231983</v>
      </c>
    </row>
    <row r="190" spans="2:5">
      <c r="B190">
        <f t="shared" si="18"/>
        <v>755</v>
      </c>
      <c r="C190">
        <f t="shared" si="19"/>
        <v>1.3813872027768697E-10</v>
      </c>
      <c r="D190" s="13">
        <f t="shared" si="16"/>
        <v>12.583333333333334</v>
      </c>
      <c r="E190">
        <f t="shared" si="17"/>
        <v>0.13813872027768698</v>
      </c>
    </row>
    <row r="191" spans="2:5">
      <c r="B191">
        <f t="shared" si="18"/>
        <v>760</v>
      </c>
      <c r="C191">
        <f t="shared" si="19"/>
        <v>1.3758782182937617E-10</v>
      </c>
      <c r="D191" s="13">
        <f t="shared" si="16"/>
        <v>12.666666666666666</v>
      </c>
      <c r="E191">
        <f t="shared" si="17"/>
        <v>0.13758782182937618</v>
      </c>
    </row>
    <row r="192" spans="2:5">
      <c r="B192">
        <f t="shared" si="18"/>
        <v>765</v>
      </c>
      <c r="C192">
        <f t="shared" si="19"/>
        <v>1.370461041752961E-10</v>
      </c>
      <c r="D192" s="13">
        <f t="shared" si="16"/>
        <v>12.75</v>
      </c>
      <c r="E192">
        <f t="shared" si="17"/>
        <v>0.13704610417529609</v>
      </c>
    </row>
    <row r="193" spans="2:5">
      <c r="B193">
        <f t="shared" si="18"/>
        <v>770</v>
      </c>
      <c r="C193">
        <f t="shared" si="19"/>
        <v>1.3651341431631779E-10</v>
      </c>
      <c r="D193" s="13">
        <f t="shared" si="16"/>
        <v>12.833333333333334</v>
      </c>
      <c r="E193">
        <f t="shared" si="17"/>
        <v>0.13651341431631778</v>
      </c>
    </row>
    <row r="194" spans="2:5">
      <c r="B194">
        <f t="shared" si="18"/>
        <v>775</v>
      </c>
      <c r="C194">
        <f t="shared" si="19"/>
        <v>1.3598960180306278E-10</v>
      </c>
      <c r="D194" s="13">
        <f t="shared" si="16"/>
        <v>12.916666666666666</v>
      </c>
      <c r="E194">
        <f t="shared" si="17"/>
        <v>0.13598960180306277</v>
      </c>
    </row>
    <row r="195" spans="2:5">
      <c r="B195">
        <f t="shared" si="18"/>
        <v>780</v>
      </c>
      <c r="C195">
        <f t="shared" si="19"/>
        <v>1.3547451869341094E-10</v>
      </c>
      <c r="D195" s="13">
        <f t="shared" si="16"/>
        <v>13</v>
      </c>
      <c r="E195">
        <f t="shared" si="17"/>
        <v>0.13547451869341093</v>
      </c>
    </row>
    <row r="196" spans="2:5">
      <c r="B196">
        <f t="shared" si="18"/>
        <v>785</v>
      </c>
      <c r="C196">
        <f t="shared" si="19"/>
        <v>1.3496801951071682E-10</v>
      </c>
      <c r="D196" s="13">
        <f t="shared" si="16"/>
        <v>13.083333333333334</v>
      </c>
      <c r="E196">
        <f t="shared" si="17"/>
        <v>0.13496801951071682</v>
      </c>
    </row>
    <row r="197" spans="2:5">
      <c r="B197">
        <f t="shared" si="18"/>
        <v>790</v>
      </c>
      <c r="C197">
        <f t="shared" si="19"/>
        <v>1.3446996120272222E-10</v>
      </c>
      <c r="D197" s="13">
        <f t="shared" si="16"/>
        <v>13.166666666666666</v>
      </c>
      <c r="E197">
        <f t="shared" si="17"/>
        <v>0.13446996120272223</v>
      </c>
    </row>
    <row r="198" spans="2:5">
      <c r="B198">
        <f t="shared" si="18"/>
        <v>795</v>
      </c>
      <c r="C198">
        <f t="shared" si="19"/>
        <v>1.3398020310115334E-10</v>
      </c>
      <c r="D198" s="13">
        <f t="shared" si="16"/>
        <v>13.25</v>
      </c>
      <c r="E198">
        <f t="shared" si="17"/>
        <v>0.13398020310115333</v>
      </c>
    </row>
    <row r="199" spans="2:5">
      <c r="B199">
        <f t="shared" si="18"/>
        <v>800</v>
      </c>
      <c r="C199">
        <f t="shared" si="19"/>
        <v>1.334986068819915E-10</v>
      </c>
      <c r="D199" s="13">
        <f t="shared" si="16"/>
        <v>13.333333333333334</v>
      </c>
      <c r="E199">
        <f t="shared" si="17"/>
        <v>0.1334986068819915</v>
      </c>
    </row>
    <row r="200" spans="2:5">
      <c r="B200">
        <f t="shared" si="18"/>
        <v>805</v>
      </c>
      <c r="C200">
        <f t="shared" si="19"/>
        <v>1.3302503652640573E-10</v>
      </c>
      <c r="D200" s="13">
        <f t="shared" si="16"/>
        <v>13.416666666666666</v>
      </c>
      <c r="E200">
        <f t="shared" si="17"/>
        <v>0.13302503652640574</v>
      </c>
    </row>
    <row r="201" spans="2:5">
      <c r="B201">
        <f t="shared" si="18"/>
        <v>810</v>
      </c>
      <c r="C201">
        <f t="shared" si="19"/>
        <v>1.3255935828233655E-10</v>
      </c>
      <c r="D201" s="13">
        <f t="shared" si="16"/>
        <v>13.5</v>
      </c>
      <c r="E201">
        <f t="shared" si="17"/>
        <v>0.13255935828233656</v>
      </c>
    </row>
    <row r="202" spans="2:5">
      <c r="B202">
        <f t="shared" si="18"/>
        <v>815</v>
      </c>
      <c r="C202">
        <f t="shared" si="19"/>
        <v>1.3210144062672E-10</v>
      </c>
      <c r="D202" s="13">
        <f t="shared" si="16"/>
        <v>13.583333333333334</v>
      </c>
      <c r="E202">
        <f t="shared" si="17"/>
        <v>0.13210144062672</v>
      </c>
    </row>
    <row r="203" spans="2:5">
      <c r="B203">
        <f t="shared" si="18"/>
        <v>820</v>
      </c>
      <c r="C203">
        <f t="shared" si="19"/>
        <v>1.3165115422834102E-10</v>
      </c>
      <c r="D203" s="13">
        <f t="shared" si="16"/>
        <v>13.666666666666666</v>
      </c>
      <c r="E203">
        <f t="shared" si="17"/>
        <v>0.13165115422834103</v>
      </c>
    </row>
    <row r="204" spans="2:5">
      <c r="B204">
        <f t="shared" si="18"/>
        <v>825</v>
      </c>
      <c r="C204">
        <f t="shared" si="19"/>
        <v>1.3120837191130599E-10</v>
      </c>
      <c r="D204" s="13">
        <f t="shared" si="16"/>
        <v>13.75</v>
      </c>
      <c r="E204">
        <f t="shared" si="17"/>
        <v>0.13120837191130599</v>
      </c>
    </row>
    <row r="205" spans="2:5">
      <c r="B205">
        <f t="shared" si="18"/>
        <v>830</v>
      </c>
      <c r="C205">
        <f t="shared" si="19"/>
        <v>1.3077296861912425E-10</v>
      </c>
      <c r="D205" s="13">
        <f t="shared" si="16"/>
        <v>13.833333333333334</v>
      </c>
      <c r="E205">
        <f t="shared" si="17"/>
        <v>0.13077296861912424</v>
      </c>
    </row>
    <row r="206" spans="2:5">
      <c r="B206">
        <f t="shared" si="18"/>
        <v>835</v>
      </c>
      <c r="C206">
        <f t="shared" si="19"/>
        <v>1.3034482137938763E-10</v>
      </c>
      <c r="D206" s="13">
        <f t="shared" si="16"/>
        <v>13.916666666666666</v>
      </c>
      <c r="E206">
        <f t="shared" si="17"/>
        <v>0.13034482137938763</v>
      </c>
    </row>
    <row r="207" spans="2:5">
      <c r="B207">
        <f t="shared" si="18"/>
        <v>840</v>
      </c>
      <c r="C207">
        <f t="shared" si="19"/>
        <v>1.2992380926903925E-10</v>
      </c>
      <c r="D207" s="13">
        <f t="shared" si="16"/>
        <v>14</v>
      </c>
      <c r="E207">
        <f t="shared" si="17"/>
        <v>0.12992380926903926</v>
      </c>
    </row>
    <row r="208" spans="2:5">
      <c r="B208">
        <f t="shared" si="18"/>
        <v>845</v>
      </c>
      <c r="C208">
        <f t="shared" si="19"/>
        <v>1.2950981338022061E-10</v>
      </c>
      <c r="D208" s="13">
        <f t="shared" si="16"/>
        <v>14.083333333333334</v>
      </c>
      <c r="E208">
        <f t="shared" si="17"/>
        <v>0.12950981338022061</v>
      </c>
    </row>
    <row r="209" spans="2:5">
      <c r="B209">
        <f t="shared" si="18"/>
        <v>850</v>
      </c>
      <c r="C209">
        <f t="shared" si="19"/>
        <v>1.2910271678668817E-10</v>
      </c>
      <c r="D209" s="13">
        <f t="shared" si="16"/>
        <v>14.166666666666666</v>
      </c>
      <c r="E209">
        <f t="shared" si="17"/>
        <v>0.12910271678668817</v>
      </c>
    </row>
    <row r="210" spans="2:5">
      <c r="B210">
        <f t="shared" si="18"/>
        <v>855</v>
      </c>
      <c r="C210">
        <f t="shared" si="19"/>
        <v>1.2870240451078943E-10</v>
      </c>
      <c r="D210" s="13">
        <f t="shared" si="16"/>
        <v>14.25</v>
      </c>
      <c r="E210">
        <f t="shared" si="17"/>
        <v>0.12870240451078943</v>
      </c>
    </row>
    <row r="211" spans="2:5">
      <c r="B211">
        <f t="shared" si="18"/>
        <v>860</v>
      </c>
      <c r="C211">
        <f t="shared" si="19"/>
        <v>1.2830876349098937E-10</v>
      </c>
      <c r="D211" s="13">
        <f t="shared" si="16"/>
        <v>14.333333333333334</v>
      </c>
      <c r="E211">
        <f t="shared" si="17"/>
        <v>0.12830876349098938</v>
      </c>
    </row>
    <row r="212" spans="2:5">
      <c r="B212">
        <f t="shared" si="18"/>
        <v>865</v>
      </c>
      <c r="C212">
        <f t="shared" si="19"/>
        <v>1.2792168254993819E-10</v>
      </c>
      <c r="D212" s="13">
        <f t="shared" si="16"/>
        <v>14.416666666666666</v>
      </c>
      <c r="E212">
        <f t="shared" si="17"/>
        <v>0.12792168254993819</v>
      </c>
    </row>
    <row r="213" spans="2:5">
      <c r="B213">
        <f t="shared" si="18"/>
        <v>870</v>
      </c>
      <c r="C213">
        <f t="shared" si="19"/>
        <v>1.2754105236307104E-10</v>
      </c>
      <c r="D213" s="13">
        <f t="shared" si="16"/>
        <v>14.5</v>
      </c>
      <c r="E213">
        <f t="shared" si="17"/>
        <v>0.12754105236307103</v>
      </c>
    </row>
    <row r="214" spans="2:5">
      <c r="B214">
        <f t="shared" si="18"/>
        <v>875</v>
      </c>
      <c r="C214">
        <f t="shared" si="19"/>
        <v>1.2716676542773119E-10</v>
      </c>
      <c r="D214" s="13">
        <f t="shared" si="16"/>
        <v>14.583333333333334</v>
      </c>
      <c r="E214">
        <f t="shared" si="17"/>
        <v>0.1271667654277312</v>
      </c>
    </row>
    <row r="215" spans="2:5">
      <c r="B215">
        <f t="shared" si="18"/>
        <v>880</v>
      </c>
      <c r="C215">
        <f t="shared" si="19"/>
        <v>1.2679871603280761E-10</v>
      </c>
      <c r="D215" s="13">
        <f t="shared" si="16"/>
        <v>14.666666666666666</v>
      </c>
      <c r="E215">
        <f t="shared" si="17"/>
        <v>0.12679871603280762</v>
      </c>
    </row>
    <row r="216" spans="2:5">
      <c r="B216">
        <f t="shared" si="18"/>
        <v>885</v>
      </c>
      <c r="C216">
        <f t="shared" si="19"/>
        <v>1.264368002288787E-10</v>
      </c>
      <c r="D216" s="13">
        <f t="shared" si="16"/>
        <v>14.75</v>
      </c>
      <c r="E216">
        <f t="shared" si="17"/>
        <v>0.12643680022887871</v>
      </c>
    </row>
    <row r="217" spans="2:5">
      <c r="B217">
        <f t="shared" si="18"/>
        <v>890</v>
      </c>
      <c r="C217">
        <f t="shared" si="19"/>
        <v>1.2608091579885344E-10</v>
      </c>
      <c r="D217" s="13">
        <f t="shared" si="16"/>
        <v>14.833333333333334</v>
      </c>
      <c r="E217">
        <f t="shared" si="17"/>
        <v>0.12608091579885344</v>
      </c>
    </row>
    <row r="218" spans="2:5">
      <c r="B218">
        <f t="shared" si="18"/>
        <v>895</v>
      </c>
      <c r="C218">
        <f t="shared" si="19"/>
        <v>1.2573096222910198E-10</v>
      </c>
      <c r="D218" s="13">
        <f t="shared" si="16"/>
        <v>14.916666666666666</v>
      </c>
      <c r="E218">
        <f t="shared" si="17"/>
        <v>0.12573096222910199</v>
      </c>
    </row>
    <row r="219" spans="2:5">
      <c r="B219">
        <f t="shared" si="18"/>
        <v>900</v>
      </c>
      <c r="C219">
        <f t="shared" si="19"/>
        <v>1.253868406810671E-10</v>
      </c>
      <c r="D219" s="13">
        <f t="shared" si="16"/>
        <v>15</v>
      </c>
      <c r="E219">
        <f t="shared" si="17"/>
        <v>0.12538684068106709</v>
      </c>
    </row>
    <row r="220" spans="2:5">
      <c r="B220">
        <f t="shared" si="18"/>
        <v>905</v>
      </c>
      <c r="C220">
        <f t="shared" si="19"/>
        <v>1.2504845396334907E-10</v>
      </c>
      <c r="D220" s="13">
        <f t="shared" si="16"/>
        <v>15.083333333333334</v>
      </c>
      <c r="E220">
        <f t="shared" si="17"/>
        <v>0.12504845396334907</v>
      </c>
    </row>
    <row r="221" spans="2:5">
      <c r="B221">
        <f t="shared" si="18"/>
        <v>910</v>
      </c>
      <c r="C221">
        <f t="shared" si="19"/>
        <v>1.2471570650425535E-10</v>
      </c>
      <c r="D221" s="13">
        <f t="shared" si="16"/>
        <v>15.166666666666666</v>
      </c>
      <c r="E221">
        <f t="shared" si="17"/>
        <v>0.12471570650425536</v>
      </c>
    </row>
    <row r="222" spans="2:5">
      <c r="B222">
        <f t="shared" si="18"/>
        <v>915</v>
      </c>
      <c r="C222">
        <f t="shared" si="19"/>
        <v>1.2438850432480822E-10</v>
      </c>
      <c r="D222" s="13">
        <f t="shared" si="16"/>
        <v>15.25</v>
      </c>
      <c r="E222">
        <f t="shared" si="17"/>
        <v>0.12438850432480822</v>
      </c>
    </row>
    <row r="223" spans="2:5">
      <c r="B223">
        <f t="shared" si="18"/>
        <v>920</v>
      </c>
      <c r="C223">
        <f t="shared" si="19"/>
        <v>1.2406675501220168E-10</v>
      </c>
      <c r="D223" s="13">
        <f t="shared" si="16"/>
        <v>15.333333333333334</v>
      </c>
      <c r="E223">
        <f t="shared" si="17"/>
        <v>0.12406675501220167</v>
      </c>
    </row>
    <row r="224" spans="2:5">
      <c r="B224">
        <f t="shared" si="18"/>
        <v>925</v>
      </c>
      <c r="C224">
        <f t="shared" si="19"/>
        <v>1.2375036769370129E-10</v>
      </c>
      <c r="D224" s="13">
        <f t="shared" si="16"/>
        <v>15.416666666666666</v>
      </c>
      <c r="E224">
        <f t="shared" si="17"/>
        <v>0.12375036769370129</v>
      </c>
    </row>
    <row r="225" spans="2:5">
      <c r="B225">
        <f t="shared" si="18"/>
        <v>930</v>
      </c>
      <c r="C225">
        <f t="shared" si="19"/>
        <v>1.2343925301097844E-10</v>
      </c>
      <c r="D225" s="13">
        <f t="shared" si="16"/>
        <v>15.5</v>
      </c>
      <c r="E225">
        <f t="shared" si="17"/>
        <v>0.12343925301097844</v>
      </c>
    </row>
    <row r="226" spans="2:5">
      <c r="B226">
        <f t="shared" si="18"/>
        <v>935</v>
      </c>
      <c r="C226">
        <f t="shared" si="19"/>
        <v>1.2313332309487271E-10</v>
      </c>
      <c r="D226" s="13">
        <f t="shared" si="16"/>
        <v>15.583333333333334</v>
      </c>
      <c r="E226">
        <f t="shared" si="17"/>
        <v>0.12313332309487271</v>
      </c>
    </row>
    <row r="227" spans="2:5">
      <c r="B227">
        <f t="shared" si="18"/>
        <v>940</v>
      </c>
      <c r="C227">
        <f t="shared" si="19"/>
        <v>1.2283249154057468E-10</v>
      </c>
      <c r="D227" s="13">
        <f t="shared" si="16"/>
        <v>15.666666666666666</v>
      </c>
      <c r="E227">
        <f t="shared" si="17"/>
        <v>0.12283249154057468</v>
      </c>
    </row>
    <row r="228" spans="2:5">
      <c r="B228">
        <f t="shared" si="18"/>
        <v>945</v>
      </c>
      <c r="C228">
        <f t="shared" si="19"/>
        <v>1.2253667338322229E-10</v>
      </c>
      <c r="D228" s="13">
        <f t="shared" si="16"/>
        <v>15.75</v>
      </c>
      <c r="E228">
        <f t="shared" si="17"/>
        <v>0.12253667338322229</v>
      </c>
    </row>
    <row r="229" spans="2:5">
      <c r="B229">
        <f t="shared" si="18"/>
        <v>950</v>
      </c>
      <c r="C229">
        <f t="shared" si="19"/>
        <v>1.2224578507390392E-10</v>
      </c>
      <c r="D229" s="13">
        <f t="shared" si="16"/>
        <v>15.833333333333334</v>
      </c>
      <c r="E229">
        <f t="shared" si="17"/>
        <v>0.12224578507390392</v>
      </c>
    </row>
    <row r="230" spans="2:5">
      <c r="B230">
        <f t="shared" si="18"/>
        <v>955</v>
      </c>
      <c r="C230">
        <f t="shared" si="19"/>
        <v>1.219597444560615E-10</v>
      </c>
      <c r="D230" s="13">
        <f t="shared" si="16"/>
        <v>15.916666666666666</v>
      </c>
      <c r="E230">
        <f t="shared" si="17"/>
        <v>0.1219597444560615</v>
      </c>
    </row>
    <row r="231" spans="2:5">
      <c r="B231">
        <f t="shared" si="18"/>
        <v>960</v>
      </c>
      <c r="C231">
        <f t="shared" si="19"/>
        <v>1.2167847074228655E-10</v>
      </c>
      <c r="D231" s="13">
        <f t="shared" si="16"/>
        <v>16</v>
      </c>
      <c r="E231">
        <f t="shared" si="17"/>
        <v>0.12167847074228655</v>
      </c>
    </row>
    <row r="232" spans="2:5">
      <c r="B232">
        <f t="shared" si="18"/>
        <v>965</v>
      </c>
      <c r="C232">
        <f t="shared" si="19"/>
        <v>1.214018844915034E-10</v>
      </c>
      <c r="D232" s="13">
        <f t="shared" ref="D232:D295" si="20">B232/60</f>
        <v>16.083333333333332</v>
      </c>
      <c r="E232">
        <f t="shared" ref="E232:E295" si="21">C232*10^9</f>
        <v>0.1214018844915034</v>
      </c>
    </row>
    <row r="233" spans="2:5">
      <c r="B233">
        <f t="shared" si="18"/>
        <v>970</v>
      </c>
      <c r="C233">
        <f t="shared" si="19"/>
        <v>1.2112990758653209E-10</v>
      </c>
      <c r="D233" s="13">
        <f t="shared" si="20"/>
        <v>16.166666666666668</v>
      </c>
      <c r="E233">
        <f t="shared" si="21"/>
        <v>0.12112990758653208</v>
      </c>
    </row>
    <row r="234" spans="2:5">
      <c r="B234">
        <f t="shared" si="18"/>
        <v>975</v>
      </c>
      <c r="C234">
        <f t="shared" si="19"/>
        <v>1.2086246321202572E-10</v>
      </c>
      <c r="D234" s="13">
        <f t="shared" si="20"/>
        <v>16.25</v>
      </c>
      <c r="E234">
        <f t="shared" si="21"/>
        <v>0.12086246321202572</v>
      </c>
    </row>
    <row r="235" spans="2:5">
      <c r="B235">
        <f t="shared" ref="B235:B298" si="22">B234+$J$31/372</f>
        <v>980</v>
      </c>
      <c r="C235">
        <f t="shared" si="19"/>
        <v>1.2059947583277506E-10</v>
      </c>
      <c r="D235" s="13">
        <f t="shared" si="20"/>
        <v>16.333333333333332</v>
      </c>
      <c r="E235">
        <f t="shared" si="21"/>
        <v>0.12059947583277505</v>
      </c>
    </row>
    <row r="236" spans="2:5">
      <c r="B236">
        <f t="shared" si="22"/>
        <v>985</v>
      </c>
      <c r="C236">
        <f t="shared" si="19"/>
        <v>1.2034087117237499E-10</v>
      </c>
      <c r="D236" s="13">
        <f t="shared" si="20"/>
        <v>16.416666666666668</v>
      </c>
      <c r="E236">
        <f t="shared" si="21"/>
        <v>0.12034087117237499</v>
      </c>
    </row>
    <row r="237" spans="2:5">
      <c r="B237">
        <f t="shared" si="22"/>
        <v>990</v>
      </c>
      <c r="C237">
        <f t="shared" si="19"/>
        <v>1.2008657619224635E-10</v>
      </c>
      <c r="D237" s="13">
        <f t="shared" si="20"/>
        <v>16.5</v>
      </c>
      <c r="E237">
        <f t="shared" si="21"/>
        <v>0.12008657619224634</v>
      </c>
    </row>
    <row r="238" spans="2:5">
      <c r="B238">
        <f t="shared" si="22"/>
        <v>995</v>
      </c>
      <c r="C238">
        <f t="shared" si="19"/>
        <v>1.1983651907100734E-10</v>
      </c>
      <c r="D238" s="13">
        <f t="shared" si="20"/>
        <v>16.583333333333332</v>
      </c>
      <c r="E238">
        <f t="shared" si="21"/>
        <v>0.11983651907100734</v>
      </c>
    </row>
    <row r="239" spans="2:5">
      <c r="B239">
        <f t="shared" si="22"/>
        <v>1000</v>
      </c>
      <c r="C239">
        <f t="shared" si="19"/>
        <v>1.1959062918418887E-10</v>
      </c>
      <c r="D239" s="13">
        <f t="shared" si="20"/>
        <v>16.666666666666668</v>
      </c>
      <c r="E239">
        <f t="shared" si="21"/>
        <v>0.11959062918418886</v>
      </c>
    </row>
    <row r="240" spans="2:5">
      <c r="B240">
        <f t="shared" si="22"/>
        <v>1005</v>
      </c>
      <c r="C240">
        <f t="shared" si="19"/>
        <v>1.1934883708428777E-10</v>
      </c>
      <c r="D240" s="13">
        <f t="shared" si="20"/>
        <v>16.75</v>
      </c>
      <c r="E240">
        <f t="shared" si="21"/>
        <v>0.11934883708428777</v>
      </c>
    </row>
    <row r="241" spans="2:5">
      <c r="B241">
        <f t="shared" si="22"/>
        <v>1010</v>
      </c>
      <c r="C241">
        <f t="shared" si="19"/>
        <v>1.1911107448115256E-10</v>
      </c>
      <c r="D241" s="13">
        <f t="shared" si="20"/>
        <v>16.833333333333332</v>
      </c>
      <c r="E241">
        <f t="shared" si="21"/>
        <v>0.11911107448115256</v>
      </c>
    </row>
    <row r="242" spans="2:5">
      <c r="B242">
        <f t="shared" si="22"/>
        <v>1015</v>
      </c>
      <c r="C242">
        <f t="shared" si="19"/>
        <v>1.1887727422269602E-10</v>
      </c>
      <c r="D242" s="13">
        <f t="shared" si="20"/>
        <v>16.916666666666668</v>
      </c>
      <c r="E242">
        <f t="shared" si="21"/>
        <v>0.11887727422269602</v>
      </c>
    </row>
    <row r="243" spans="2:5">
      <c r="B243" s="16">
        <f t="shared" si="22"/>
        <v>1020</v>
      </c>
      <c r="C243">
        <f>$E$36*EXP(-$E$32*(B243-720))+(1/$E$32)*($E$33+$E$34*((B243-720)-1/$E$32))</f>
        <v>1.1864737027592914E-10</v>
      </c>
      <c r="D243" s="13">
        <f t="shared" si="20"/>
        <v>17</v>
      </c>
      <c r="E243">
        <f t="shared" si="21"/>
        <v>0.11864737027592914</v>
      </c>
    </row>
    <row r="244" spans="2:5">
      <c r="B244">
        <f t="shared" si="22"/>
        <v>1025</v>
      </c>
      <c r="C244">
        <f>$F$36*EXP(-$F$32*(B244-1020))+(1/$F$32)*($F$33+$F$34*((B244-1020)-1/$F$32))</f>
        <v>7.1348741761536141E-10</v>
      </c>
      <c r="D244" s="13">
        <f t="shared" si="20"/>
        <v>17.083333333333332</v>
      </c>
      <c r="E244">
        <f t="shared" si="21"/>
        <v>0.71348741761536139</v>
      </c>
    </row>
    <row r="245" spans="2:5">
      <c r="B245">
        <f t="shared" si="22"/>
        <v>1030</v>
      </c>
      <c r="C245">
        <f t="shared" ref="C245:C279" si="23">$F$36*EXP(-$F$32*(B245-1020))+(1/$F$32)*($F$33+$F$34*((B245-1020)-1/$F$32))</f>
        <v>2.4852224721661783E-9</v>
      </c>
      <c r="D245" s="13">
        <f t="shared" si="20"/>
        <v>17.166666666666668</v>
      </c>
      <c r="E245">
        <f t="shared" si="21"/>
        <v>2.4852224721661784</v>
      </c>
    </row>
    <row r="246" spans="2:5">
      <c r="B246">
        <f t="shared" si="22"/>
        <v>1035</v>
      </c>
      <c r="C246">
        <f t="shared" si="23"/>
        <v>5.4142394256963838E-9</v>
      </c>
      <c r="D246" s="13">
        <f t="shared" si="20"/>
        <v>17.25</v>
      </c>
      <c r="E246">
        <f t="shared" si="21"/>
        <v>5.4142394256963842</v>
      </c>
    </row>
    <row r="247" spans="2:5">
      <c r="B247">
        <f t="shared" si="22"/>
        <v>1040</v>
      </c>
      <c r="C247">
        <f t="shared" si="23"/>
        <v>9.4812520249686701E-9</v>
      </c>
      <c r="D247" s="13">
        <f t="shared" si="20"/>
        <v>17.333333333333332</v>
      </c>
      <c r="E247">
        <f t="shared" si="21"/>
        <v>9.4812520249686703</v>
      </c>
    </row>
    <row r="248" spans="2:5">
      <c r="B248">
        <f t="shared" si="22"/>
        <v>1045</v>
      </c>
      <c r="C248">
        <f t="shared" si="23"/>
        <v>1.4667295424664726E-8</v>
      </c>
      <c r="D248" s="13">
        <f t="shared" si="20"/>
        <v>17.416666666666668</v>
      </c>
      <c r="E248">
        <f t="shared" si="21"/>
        <v>14.667295424664726</v>
      </c>
    </row>
    <row r="249" spans="2:5">
      <c r="B249">
        <f t="shared" si="22"/>
        <v>1050</v>
      </c>
      <c r="C249">
        <f t="shared" si="23"/>
        <v>2.0953720831075409E-8</v>
      </c>
      <c r="D249" s="13">
        <f t="shared" si="20"/>
        <v>17.5</v>
      </c>
      <c r="E249">
        <f t="shared" si="21"/>
        <v>20.953720831075408</v>
      </c>
    </row>
    <row r="250" spans="2:5">
      <c r="B250">
        <f t="shared" si="22"/>
        <v>1055</v>
      </c>
      <c r="C250">
        <f t="shared" si="23"/>
        <v>2.8322190235064806E-8</v>
      </c>
      <c r="D250" s="13">
        <f t="shared" si="20"/>
        <v>17.583333333333332</v>
      </c>
      <c r="E250">
        <f t="shared" si="21"/>
        <v>28.322190235064806</v>
      </c>
    </row>
    <row r="251" spans="2:5">
      <c r="B251">
        <f t="shared" si="22"/>
        <v>1060</v>
      </c>
      <c r="C251">
        <f t="shared" si="23"/>
        <v>3.6754671232800029E-8</v>
      </c>
      <c r="D251" s="13">
        <f t="shared" si="20"/>
        <v>17.666666666666668</v>
      </c>
      <c r="E251">
        <f t="shared" si="21"/>
        <v>36.754671232800028</v>
      </c>
    </row>
    <row r="252" spans="2:5">
      <c r="B252">
        <f t="shared" si="22"/>
        <v>1065</v>
      </c>
      <c r="C252">
        <f>$F$36*EXP(-$F$32*(B252-1020))+(1/$F$32)*($F$33+$F$34*((B252-1020)-1/$F$32))</f>
        <v>4.623343193280299E-8</v>
      </c>
      <c r="D252" s="13">
        <f t="shared" si="20"/>
        <v>17.75</v>
      </c>
      <c r="E252">
        <f t="shared" si="21"/>
        <v>46.233431932802993</v>
      </c>
    </row>
    <row r="253" spans="2:5">
      <c r="B253">
        <f t="shared" si="22"/>
        <v>1070</v>
      </c>
      <c r="C253">
        <f t="shared" si="23"/>
        <v>5.6741035947869797E-8</v>
      </c>
      <c r="D253" s="13">
        <f t="shared" si="20"/>
        <v>17.833333333333332</v>
      </c>
      <c r="E253">
        <f t="shared" si="21"/>
        <v>56.741035947869797</v>
      </c>
    </row>
    <row r="254" spans="2:5">
      <c r="B254">
        <f t="shared" si="22"/>
        <v>1075</v>
      </c>
      <c r="C254">
        <f t="shared" si="23"/>
        <v>6.8260337470455925E-8</v>
      </c>
      <c r="D254" s="13">
        <f t="shared" si="20"/>
        <v>17.916666666666668</v>
      </c>
      <c r="E254">
        <f t="shared" si="21"/>
        <v>68.260337470455923</v>
      </c>
    </row>
    <row r="255" spans="2:5">
      <c r="B255">
        <f t="shared" si="22"/>
        <v>1080</v>
      </c>
      <c r="C255">
        <f t="shared" si="23"/>
        <v>8.0774476430129139E-8</v>
      </c>
      <c r="D255" s="13">
        <f t="shared" si="20"/>
        <v>18</v>
      </c>
      <c r="E255">
        <f t="shared" si="21"/>
        <v>80.774476430129141</v>
      </c>
    </row>
    <row r="256" spans="2:5">
      <c r="B256">
        <f t="shared" si="22"/>
        <v>1085</v>
      </c>
      <c r="C256">
        <f t="shared" si="23"/>
        <v>9.4266873731719677E-8</v>
      </c>
      <c r="D256" s="13">
        <f t="shared" si="20"/>
        <v>18.083333333333332</v>
      </c>
      <c r="E256">
        <f t="shared" si="21"/>
        <v>94.266873731719684</v>
      </c>
    </row>
    <row r="257" spans="2:5">
      <c r="B257">
        <f t="shared" si="22"/>
        <v>1090</v>
      </c>
      <c r="C257">
        <f t="shared" si="23"/>
        <v>1.0872122657283487E-7</v>
      </c>
      <c r="D257" s="13">
        <f t="shared" si="20"/>
        <v>18.166666666666668</v>
      </c>
      <c r="E257">
        <f t="shared" si="21"/>
        <v>108.72122657283487</v>
      </c>
    </row>
    <row r="258" spans="2:5">
      <c r="B258">
        <f t="shared" si="22"/>
        <v>1095</v>
      </c>
      <c r="C258">
        <f t="shared" si="23"/>
        <v>1.2412150383940031E-7</v>
      </c>
      <c r="D258" s="13">
        <f t="shared" si="20"/>
        <v>18.25</v>
      </c>
      <c r="E258">
        <f t="shared" si="21"/>
        <v>124.1215038394003</v>
      </c>
    </row>
    <row r="259" spans="2:5">
      <c r="B259">
        <f t="shared" si="22"/>
        <v>1100</v>
      </c>
      <c r="C259">
        <f t="shared" si="23"/>
        <v>1.4045194157794351E-7</v>
      </c>
      <c r="D259" s="13">
        <f t="shared" si="20"/>
        <v>18.333333333333332</v>
      </c>
      <c r="E259">
        <f t="shared" si="21"/>
        <v>140.4519415779435</v>
      </c>
    </row>
    <row r="260" spans="2:5">
      <c r="B260">
        <f t="shared" si="22"/>
        <v>1105</v>
      </c>
      <c r="C260">
        <f t="shared" si="23"/>
        <v>1.5769703854332446E-7</v>
      </c>
      <c r="D260" s="13">
        <f t="shared" si="20"/>
        <v>18.416666666666668</v>
      </c>
      <c r="E260">
        <f t="shared" si="21"/>
        <v>157.69703854332445</v>
      </c>
    </row>
    <row r="261" spans="2:5">
      <c r="B261">
        <f t="shared" si="22"/>
        <v>1110</v>
      </c>
      <c r="C261">
        <f t="shared" si="23"/>
        <v>1.758415518206658E-7</v>
      </c>
      <c r="D261" s="13">
        <f t="shared" si="20"/>
        <v>18.5</v>
      </c>
      <c r="E261">
        <f t="shared" si="21"/>
        <v>175.84155182066579</v>
      </c>
    </row>
    <row r="262" spans="2:5">
      <c r="B262">
        <f t="shared" si="22"/>
        <v>1115</v>
      </c>
      <c r="C262">
        <f t="shared" si="23"/>
        <v>1.9487049252025032E-7</v>
      </c>
      <c r="D262" s="13">
        <f t="shared" si="20"/>
        <v>18.583333333333332</v>
      </c>
      <c r="E262">
        <f t="shared" si="21"/>
        <v>194.87049252025031</v>
      </c>
    </row>
    <row r="263" spans="2:5">
      <c r="B263">
        <f t="shared" si="22"/>
        <v>1120</v>
      </c>
      <c r="C263">
        <f t="shared" si="23"/>
        <v>2.1476912154415403E-7</v>
      </c>
      <c r="D263" s="13">
        <f t="shared" si="20"/>
        <v>18.666666666666668</v>
      </c>
      <c r="E263">
        <f t="shared" si="21"/>
        <v>214.76912154415402</v>
      </c>
    </row>
    <row r="264" spans="2:5">
      <c r="B264">
        <f t="shared" si="22"/>
        <v>1125</v>
      </c>
      <c r="C264">
        <f t="shared" si="23"/>
        <v>2.3552294542343497E-7</v>
      </c>
      <c r="D264" s="13">
        <f t="shared" si="20"/>
        <v>18.75</v>
      </c>
      <c r="E264">
        <f t="shared" si="21"/>
        <v>235.52294542343498</v>
      </c>
    </row>
    <row r="265" spans="2:5">
      <c r="B265">
        <f t="shared" si="22"/>
        <v>1130</v>
      </c>
      <c r="C265">
        <f t="shared" si="23"/>
        <v>2.5711771222469659E-7</v>
      </c>
      <c r="D265" s="13">
        <f t="shared" si="20"/>
        <v>18.833333333333332</v>
      </c>
      <c r="E265">
        <f t="shared" si="21"/>
        <v>257.11771222469656</v>
      </c>
    </row>
    <row r="266" spans="2:5">
      <c r="B266">
        <f t="shared" si="22"/>
        <v>1135</v>
      </c>
      <c r="C266">
        <f t="shared" si="23"/>
        <v>2.7953940752486137E-7</v>
      </c>
      <c r="D266" s="13">
        <f t="shared" si="20"/>
        <v>18.916666666666668</v>
      </c>
      <c r="E266">
        <f t="shared" si="21"/>
        <v>279.53940752486136</v>
      </c>
    </row>
    <row r="267" spans="2:5">
      <c r="B267">
        <f t="shared" si="22"/>
        <v>1140</v>
      </c>
      <c r="C267">
        <f t="shared" si="23"/>
        <v>3.0277425045303628E-7</v>
      </c>
      <c r="D267" s="13">
        <f t="shared" si="20"/>
        <v>19</v>
      </c>
      <c r="E267">
        <f t="shared" si="21"/>
        <v>302.7742504530363</v>
      </c>
    </row>
    <row r="268" spans="2:5">
      <c r="B268">
        <f t="shared" si="22"/>
        <v>1145</v>
      </c>
      <c r="C268">
        <f t="shared" si="23"/>
        <v>3.2680868979833158E-7</v>
      </c>
      <c r="D268" s="13">
        <f t="shared" si="20"/>
        <v>19.083333333333332</v>
      </c>
      <c r="E268">
        <f t="shared" si="21"/>
        <v>326.80868979833156</v>
      </c>
    </row>
    <row r="269" spans="2:5">
      <c r="B269">
        <f t="shared" si="22"/>
        <v>1150</v>
      </c>
      <c r="C269">
        <f t="shared" si="23"/>
        <v>3.5162940018254584E-7</v>
      </c>
      <c r="D269" s="13">
        <f t="shared" si="20"/>
        <v>19.166666666666668</v>
      </c>
      <c r="E269">
        <f t="shared" si="21"/>
        <v>351.62940018254585</v>
      </c>
    </row>
    <row r="270" spans="2:5">
      <c r="B270">
        <f t="shared" si="22"/>
        <v>1155</v>
      </c>
      <c r="C270">
        <f t="shared" si="23"/>
        <v>3.7722327829664144E-7</v>
      </c>
      <c r="D270" s="13">
        <f t="shared" si="20"/>
        <v>19.25</v>
      </c>
      <c r="E270">
        <f t="shared" si="21"/>
        <v>377.22327829664141</v>
      </c>
    </row>
    <row r="271" spans="2:5">
      <c r="B271">
        <f t="shared" si="22"/>
        <v>1160</v>
      </c>
      <c r="C271">
        <f t="shared" si="23"/>
        <v>4.0357743919992629E-7</v>
      </c>
      <c r="D271" s="13">
        <f t="shared" si="20"/>
        <v>19.333333333333332</v>
      </c>
      <c r="E271">
        <f t="shared" si="21"/>
        <v>403.57743919992629</v>
      </c>
    </row>
    <row r="272" spans="2:5">
      <c r="B272">
        <f t="shared" si="22"/>
        <v>1165</v>
      </c>
      <c r="C272">
        <f t="shared" si="23"/>
        <v>4.3067921268091702E-7</v>
      </c>
      <c r="D272" s="13">
        <f t="shared" si="20"/>
        <v>19.416666666666668</v>
      </c>
      <c r="E272">
        <f t="shared" si="21"/>
        <v>430.67921268091703</v>
      </c>
    </row>
    <row r="273" spans="2:5">
      <c r="B273">
        <f t="shared" si="22"/>
        <v>1170</v>
      </c>
      <c r="C273">
        <f t="shared" si="23"/>
        <v>4.5851613967885596E-7</v>
      </c>
      <c r="D273" s="13">
        <f t="shared" si="20"/>
        <v>19.5</v>
      </c>
      <c r="E273">
        <f t="shared" si="21"/>
        <v>458.51613967885595</v>
      </c>
    </row>
    <row r="274" spans="2:5">
      <c r="B274">
        <f t="shared" si="22"/>
        <v>1175</v>
      </c>
      <c r="C274">
        <f t="shared" si="23"/>
        <v>4.8707596876484749E-7</v>
      </c>
      <c r="D274" s="13">
        <f t="shared" si="20"/>
        <v>19.583333333333332</v>
      </c>
      <c r="E274">
        <f t="shared" si="21"/>
        <v>487.07596876484746</v>
      </c>
    </row>
    <row r="275" spans="2:5">
      <c r="B275">
        <f t="shared" si="22"/>
        <v>1180</v>
      </c>
      <c r="C275">
        <f t="shared" si="23"/>
        <v>5.1634665268165428E-7</v>
      </c>
      <c r="D275" s="13">
        <f t="shared" si="20"/>
        <v>19.666666666666668</v>
      </c>
      <c r="E275">
        <f t="shared" si="21"/>
        <v>516.34665268165429</v>
      </c>
    </row>
    <row r="276" spans="2:5">
      <c r="B276">
        <f t="shared" si="22"/>
        <v>1185</v>
      </c>
      <c r="C276">
        <f t="shared" si="23"/>
        <v>5.4631634494114335E-7</v>
      </c>
      <c r="D276" s="13">
        <f t="shared" si="20"/>
        <v>19.75</v>
      </c>
      <c r="E276">
        <f t="shared" si="21"/>
        <v>546.31634494114337</v>
      </c>
    </row>
    <row r="277" spans="2:5">
      <c r="B277">
        <f t="shared" si="22"/>
        <v>1190</v>
      </c>
      <c r="C277">
        <f t="shared" si="23"/>
        <v>5.7697339647844804E-7</v>
      </c>
      <c r="D277" s="13">
        <f t="shared" si="20"/>
        <v>19.833333333333332</v>
      </c>
      <c r="E277">
        <f t="shared" si="21"/>
        <v>576.97339647844808</v>
      </c>
    </row>
    <row r="278" spans="2:5">
      <c r="B278">
        <f t="shared" si="22"/>
        <v>1195</v>
      </c>
      <c r="C278">
        <f t="shared" si="23"/>
        <v>6.0830635236188098E-7</v>
      </c>
      <c r="D278" s="13">
        <f t="shared" si="20"/>
        <v>19.916666666666668</v>
      </c>
      <c r="E278">
        <f t="shared" si="21"/>
        <v>608.30635236188095</v>
      </c>
    </row>
    <row r="279" spans="2:5">
      <c r="B279" s="16">
        <f t="shared" si="22"/>
        <v>1200</v>
      </c>
      <c r="C279">
        <f t="shared" si="23"/>
        <v>6.4030394855767862E-7</v>
      </c>
      <c r="D279" s="13">
        <f t="shared" si="20"/>
        <v>20</v>
      </c>
      <c r="E279">
        <f t="shared" si="21"/>
        <v>640.30394855767861</v>
      </c>
    </row>
    <row r="280" spans="2:5">
      <c r="B280">
        <f t="shared" si="22"/>
        <v>1205</v>
      </c>
      <c r="C280">
        <f>$G$36*EXP(-$G$32*(B280-1200))+(1/$G$32)*($G$33+$G$34*((B280-1200)-1/$G$32))</f>
        <v>6.7236004262875977E-7</v>
      </c>
      <c r="D280" s="13">
        <f t="shared" si="20"/>
        <v>20.083333333333332</v>
      </c>
      <c r="E280">
        <f t="shared" si="21"/>
        <v>672.36004262875974</v>
      </c>
    </row>
    <row r="281" spans="2:5">
      <c r="B281">
        <f t="shared" si="22"/>
        <v>1210</v>
      </c>
      <c r="C281">
        <f t="shared" ref="C281:C339" si="24">$G$36*EXP(-$G$32*(B281-1200))+(1/$G$32)*($G$33+$G$34*((B281-1200)-1/$G$32))</f>
        <v>7.0388191772643588E-7</v>
      </c>
      <c r="D281" s="13">
        <f t="shared" si="20"/>
        <v>20.166666666666668</v>
      </c>
      <c r="E281">
        <f t="shared" si="21"/>
        <v>703.88191772643586</v>
      </c>
    </row>
    <row r="282" spans="2:5">
      <c r="B282">
        <f t="shared" si="22"/>
        <v>1215</v>
      </c>
      <c r="C282">
        <f t="shared" si="24"/>
        <v>7.3487847667932085E-7</v>
      </c>
      <c r="D282" s="13">
        <f t="shared" si="20"/>
        <v>20.25</v>
      </c>
      <c r="E282">
        <f t="shared" si="21"/>
        <v>734.8784766793209</v>
      </c>
    </row>
    <row r="283" spans="2:5">
      <c r="B283">
        <f t="shared" si="22"/>
        <v>1220</v>
      </c>
      <c r="C283">
        <f t="shared" si="24"/>
        <v>7.653584739492327E-7</v>
      </c>
      <c r="D283" s="13">
        <f t="shared" si="20"/>
        <v>20.333333333333332</v>
      </c>
      <c r="E283">
        <f t="shared" si="21"/>
        <v>765.35847394923269</v>
      </c>
    </row>
    <row r="284" spans="2:5">
      <c r="B284">
        <f t="shared" si="22"/>
        <v>1225</v>
      </c>
      <c r="C284">
        <f t="shared" si="24"/>
        <v>7.9533051810374607E-7</v>
      </c>
      <c r="D284" s="13">
        <f t="shared" si="20"/>
        <v>20.416666666666668</v>
      </c>
      <c r="E284">
        <f t="shared" si="21"/>
        <v>795.33051810374604</v>
      </c>
    </row>
    <row r="285" spans="2:5">
      <c r="B285">
        <f t="shared" si="22"/>
        <v>1230</v>
      </c>
      <c r="C285">
        <f t="shared" si="24"/>
        <v>8.2480307424753803E-7</v>
      </c>
      <c r="D285" s="13">
        <f t="shared" si="20"/>
        <v>20.5</v>
      </c>
      <c r="E285">
        <f t="shared" si="21"/>
        <v>824.80307424753801</v>
      </c>
    </row>
    <row r="286" spans="2:5">
      <c r="B286">
        <f t="shared" si="22"/>
        <v>1235</v>
      </c>
      <c r="C286">
        <f t="shared" si="24"/>
        <v>8.5378446641321545E-7</v>
      </c>
      <c r="D286" s="13">
        <f t="shared" si="20"/>
        <v>20.583333333333332</v>
      </c>
      <c r="E286">
        <f t="shared" si="21"/>
        <v>853.78446641321545</v>
      </c>
    </row>
    <row r="287" spans="2:5">
      <c r="B287">
        <f t="shared" si="22"/>
        <v>1240</v>
      </c>
      <c r="C287">
        <f t="shared" si="24"/>
        <v>8.8228287991230091E-7</v>
      </c>
      <c r="D287" s="13">
        <f t="shared" si="20"/>
        <v>20.666666666666668</v>
      </c>
      <c r="E287">
        <f t="shared" si="21"/>
        <v>882.28287991230093</v>
      </c>
    </row>
    <row r="288" spans="2:5">
      <c r="B288">
        <f t="shared" si="22"/>
        <v>1245</v>
      </c>
      <c r="C288">
        <f t="shared" si="24"/>
        <v>9.1030636364703671E-7</v>
      </c>
      <c r="D288" s="13">
        <f t="shared" si="20"/>
        <v>20.75</v>
      </c>
      <c r="E288">
        <f t="shared" si="21"/>
        <v>910.30636364703673</v>
      </c>
    </row>
    <row r="289" spans="2:5">
      <c r="B289">
        <f t="shared" si="22"/>
        <v>1250</v>
      </c>
      <c r="C289">
        <f t="shared" si="24"/>
        <v>9.3786283238366316E-7</v>
      </c>
      <c r="D289" s="13">
        <f t="shared" si="20"/>
        <v>20.833333333333332</v>
      </c>
      <c r="E289">
        <f t="shared" si="21"/>
        <v>937.8628323836632</v>
      </c>
    </row>
    <row r="290" spans="2:5">
      <c r="B290">
        <f t="shared" si="22"/>
        <v>1255</v>
      </c>
      <c r="C290">
        <f t="shared" si="24"/>
        <v>9.6496006898781264E-7</v>
      </c>
      <c r="D290" s="13">
        <f t="shared" si="20"/>
        <v>20.916666666666668</v>
      </c>
      <c r="E290">
        <f t="shared" si="21"/>
        <v>964.96006898781263</v>
      </c>
    </row>
    <row r="291" spans="2:5">
      <c r="B291">
        <f t="shared" si="22"/>
        <v>1260</v>
      </c>
      <c r="C291">
        <f t="shared" si="24"/>
        <v>9.916057266226503E-7</v>
      </c>
      <c r="D291" s="13">
        <f t="shared" si="20"/>
        <v>21</v>
      </c>
      <c r="E291">
        <f t="shared" si="21"/>
        <v>991.60572662265031</v>
      </c>
    </row>
    <row r="292" spans="2:5">
      <c r="B292">
        <f t="shared" si="22"/>
        <v>1265</v>
      </c>
      <c r="C292">
        <f t="shared" si="24"/>
        <v>1.0178073309103827E-6</v>
      </c>
      <c r="D292" s="13">
        <f t="shared" si="20"/>
        <v>21.083333333333332</v>
      </c>
      <c r="E292">
        <f t="shared" si="21"/>
        <v>1017.8073309103827</v>
      </c>
    </row>
    <row r="293" spans="2:5">
      <c r="B293">
        <f t="shared" si="22"/>
        <v>1270</v>
      </c>
      <c r="C293">
        <f t="shared" si="24"/>
        <v>1.0435722820577442E-6</v>
      </c>
      <c r="D293" s="13">
        <f t="shared" si="20"/>
        <v>21.166666666666668</v>
      </c>
      <c r="E293">
        <f t="shared" si="21"/>
        <v>1043.5722820577441</v>
      </c>
    </row>
    <row r="294" spans="2:5">
      <c r="B294">
        <f t="shared" si="22"/>
        <v>1275</v>
      </c>
      <c r="C294">
        <f t="shared" si="24"/>
        <v>1.0689078569460631E-6</v>
      </c>
      <c r="D294" s="13">
        <f t="shared" si="20"/>
        <v>21.25</v>
      </c>
      <c r="E294">
        <f t="shared" si="21"/>
        <v>1068.907856946063</v>
      </c>
    </row>
    <row r="295" spans="2:5">
      <c r="B295">
        <f t="shared" si="22"/>
        <v>1280</v>
      </c>
      <c r="C295">
        <f t="shared" si="24"/>
        <v>1.0938212111864936E-6</v>
      </c>
      <c r="D295" s="13">
        <f t="shared" si="20"/>
        <v>21.333333333333332</v>
      </c>
      <c r="E295">
        <f t="shared" si="21"/>
        <v>1093.8212111864937</v>
      </c>
    </row>
    <row r="296" spans="2:5">
      <c r="B296">
        <f t="shared" si="22"/>
        <v>1285</v>
      </c>
      <c r="C296">
        <f t="shared" si="24"/>
        <v>1.1183193811410003E-6</v>
      </c>
      <c r="D296" s="13">
        <f t="shared" ref="D296:D359" si="25">B296/60</f>
        <v>21.416666666666668</v>
      </c>
      <c r="E296">
        <f t="shared" ref="E296:E359" si="26">C296*10^9</f>
        <v>1118.3193811410003</v>
      </c>
    </row>
    <row r="297" spans="2:5">
      <c r="B297">
        <f t="shared" si="22"/>
        <v>1290</v>
      </c>
      <c r="C297">
        <f t="shared" si="24"/>
        <v>1.1424092859096621E-6</v>
      </c>
      <c r="D297" s="13">
        <f t="shared" si="25"/>
        <v>21.5</v>
      </c>
      <c r="E297">
        <f t="shared" si="26"/>
        <v>1142.409285909662</v>
      </c>
    </row>
    <row r="298" spans="2:5">
      <c r="B298">
        <f t="shared" si="22"/>
        <v>1295</v>
      </c>
      <c r="C298">
        <f t="shared" si="24"/>
        <v>1.1660977292848556E-6</v>
      </c>
      <c r="D298" s="13">
        <f t="shared" si="25"/>
        <v>21.583333333333332</v>
      </c>
      <c r="E298">
        <f t="shared" si="26"/>
        <v>1166.0977292848556</v>
      </c>
    </row>
    <row r="299" spans="2:5">
      <c r="B299">
        <f t="shared" ref="B299:B362" si="27">B298+$J$31/372</f>
        <v>1300</v>
      </c>
      <c r="C299">
        <f t="shared" si="24"/>
        <v>1.1893914016728724E-6</v>
      </c>
      <c r="D299" s="13">
        <f t="shared" si="25"/>
        <v>21.666666666666668</v>
      </c>
      <c r="E299">
        <f t="shared" si="26"/>
        <v>1189.3914016728725</v>
      </c>
    </row>
    <row r="300" spans="2:5">
      <c r="B300">
        <f t="shared" si="27"/>
        <v>1305</v>
      </c>
      <c r="C300">
        <f t="shared" si="24"/>
        <v>1.212296881983515E-6</v>
      </c>
      <c r="D300" s="13">
        <f t="shared" si="25"/>
        <v>21.75</v>
      </c>
      <c r="E300">
        <f t="shared" si="26"/>
        <v>1212.296881983515</v>
      </c>
    </row>
    <row r="301" spans="2:5">
      <c r="B301">
        <f t="shared" si="27"/>
        <v>1310</v>
      </c>
      <c r="C301">
        <f t="shared" si="24"/>
        <v>1.2348206394881985E-6</v>
      </c>
      <c r="D301" s="13">
        <f t="shared" si="25"/>
        <v>21.833333333333332</v>
      </c>
      <c r="E301">
        <f t="shared" si="26"/>
        <v>1234.8206394881986</v>
      </c>
    </row>
    <row r="302" spans="2:5">
      <c r="B302">
        <f t="shared" si="27"/>
        <v>1315</v>
      </c>
      <c r="C302">
        <f t="shared" si="24"/>
        <v>1.2569690356470896E-6</v>
      </c>
      <c r="D302" s="13">
        <f t="shared" si="25"/>
        <v>21.916666666666668</v>
      </c>
      <c r="E302">
        <f t="shared" si="26"/>
        <v>1256.9690356470896</v>
      </c>
    </row>
    <row r="303" spans="2:5">
      <c r="B303">
        <f t="shared" si="27"/>
        <v>1320</v>
      </c>
      <c r="C303">
        <f t="shared" si="24"/>
        <v>1.2787483259057942E-6</v>
      </c>
      <c r="D303" s="13">
        <f t="shared" si="25"/>
        <v>22</v>
      </c>
      <c r="E303">
        <f t="shared" si="26"/>
        <v>1278.7483259057942</v>
      </c>
    </row>
    <row r="304" spans="2:5">
      <c r="B304">
        <f t="shared" si="27"/>
        <v>1325</v>
      </c>
      <c r="C304">
        <f t="shared" si="24"/>
        <v>1.3001646614621044E-6</v>
      </c>
      <c r="D304" s="13">
        <f t="shared" si="25"/>
        <v>22.083333333333332</v>
      </c>
      <c r="E304">
        <f t="shared" si="26"/>
        <v>1300.1646614621045</v>
      </c>
    </row>
    <row r="305" spans="2:5">
      <c r="B305">
        <f t="shared" si="27"/>
        <v>1330</v>
      </c>
      <c r="C305">
        <f t="shared" si="24"/>
        <v>1.3212240910033021E-6</v>
      </c>
      <c r="D305" s="13">
        <f t="shared" si="25"/>
        <v>22.166666666666668</v>
      </c>
      <c r="E305">
        <f t="shared" si="26"/>
        <v>1321.2240910033022</v>
      </c>
    </row>
    <row r="306" spans="2:5">
      <c r="B306">
        <f t="shared" si="27"/>
        <v>1335</v>
      </c>
      <c r="C306">
        <f t="shared" si="24"/>
        <v>1.3419325624145091E-6</v>
      </c>
      <c r="D306" s="13">
        <f t="shared" si="25"/>
        <v>22.25</v>
      </c>
      <c r="E306">
        <f t="shared" si="26"/>
        <v>1341.932562414509</v>
      </c>
    </row>
    <row r="307" spans="2:5">
      <c r="B307">
        <f t="shared" si="27"/>
        <v>1340</v>
      </c>
      <c r="C307">
        <f t="shared" si="24"/>
        <v>1.3622959244585687E-6</v>
      </c>
      <c r="D307" s="13">
        <f t="shared" si="25"/>
        <v>22.333333333333332</v>
      </c>
      <c r="E307">
        <f t="shared" si="26"/>
        <v>1362.2959244585686</v>
      </c>
    </row>
    <row r="308" spans="2:5">
      <c r="B308">
        <f t="shared" si="27"/>
        <v>1345</v>
      </c>
      <c r="C308">
        <f t="shared" si="24"/>
        <v>1.3823199284279318E-6</v>
      </c>
      <c r="D308" s="13">
        <f t="shared" si="25"/>
        <v>22.416666666666668</v>
      </c>
      <c r="E308">
        <f t="shared" si="26"/>
        <v>1382.3199284279317</v>
      </c>
    </row>
    <row r="309" spans="2:5">
      <c r="B309">
        <f t="shared" si="27"/>
        <v>1350</v>
      </c>
      <c r="C309">
        <f t="shared" si="24"/>
        <v>1.402010229769013E-6</v>
      </c>
      <c r="D309" s="13">
        <f t="shared" si="25"/>
        <v>22.5</v>
      </c>
      <c r="E309">
        <f t="shared" si="26"/>
        <v>1402.010229769013</v>
      </c>
    </row>
    <row r="310" spans="2:5">
      <c r="B310">
        <f t="shared" si="27"/>
        <v>1355</v>
      </c>
      <c r="C310">
        <f t="shared" si="24"/>
        <v>1.4213723896794779E-6</v>
      </c>
      <c r="D310" s="13">
        <f t="shared" si="25"/>
        <v>22.583333333333332</v>
      </c>
      <c r="E310">
        <f t="shared" si="26"/>
        <v>1421.3723896794779</v>
      </c>
    </row>
    <row r="311" spans="2:5">
      <c r="B311">
        <f t="shared" si="27"/>
        <v>1360</v>
      </c>
      <c r="C311">
        <f t="shared" si="24"/>
        <v>1.4404118766789093E-6</v>
      </c>
      <c r="D311" s="13">
        <f t="shared" si="25"/>
        <v>22.666666666666668</v>
      </c>
      <c r="E311">
        <f t="shared" si="26"/>
        <v>1440.4118766789093</v>
      </c>
    </row>
    <row r="312" spans="2:5">
      <c r="B312">
        <f t="shared" si="27"/>
        <v>1365</v>
      </c>
      <c r="C312">
        <f t="shared" si="24"/>
        <v>1.4591340681533014E-6</v>
      </c>
      <c r="D312" s="13">
        <f t="shared" si="25"/>
        <v>22.75</v>
      </c>
      <c r="E312">
        <f t="shared" si="26"/>
        <v>1459.1340681533013</v>
      </c>
    </row>
    <row r="313" spans="2:5">
      <c r="B313">
        <f t="shared" si="27"/>
        <v>1370</v>
      </c>
      <c r="C313">
        <f t="shared" si="24"/>
        <v>1.4775442518738118E-6</v>
      </c>
      <c r="D313" s="13">
        <f t="shared" si="25"/>
        <v>22.833333333333332</v>
      </c>
      <c r="E313">
        <f t="shared" si="26"/>
        <v>1477.5442518738118</v>
      </c>
    </row>
    <row r="314" spans="2:5">
      <c r="B314">
        <f t="shared" si="27"/>
        <v>1375</v>
      </c>
      <c r="C314">
        <f t="shared" si="24"/>
        <v>1.4956476274902044E-6</v>
      </c>
      <c r="D314" s="13">
        <f t="shared" si="25"/>
        <v>22.916666666666668</v>
      </c>
      <c r="E314">
        <f t="shared" si="26"/>
        <v>1495.6476274902045</v>
      </c>
    </row>
    <row r="315" spans="2:5">
      <c r="B315">
        <f t="shared" si="27"/>
        <v>1380</v>
      </c>
      <c r="C315">
        <f t="shared" si="24"/>
        <v>1.5134493079994047E-6</v>
      </c>
      <c r="D315" s="13">
        <f t="shared" si="25"/>
        <v>23</v>
      </c>
      <c r="E315">
        <f t="shared" si="26"/>
        <v>1513.4493079994047</v>
      </c>
    </row>
    <row r="316" spans="2:5">
      <c r="B316">
        <f t="shared" si="27"/>
        <v>1385</v>
      </c>
      <c r="C316">
        <f t="shared" si="24"/>
        <v>1.5309543211895787E-6</v>
      </c>
      <c r="D316" s="13">
        <f t="shared" si="25"/>
        <v>23.083333333333332</v>
      </c>
      <c r="E316">
        <f t="shared" si="26"/>
        <v>1530.9543211895786</v>
      </c>
    </row>
    <row r="317" spans="2:5">
      <c r="B317">
        <f t="shared" si="27"/>
        <v>1390</v>
      </c>
      <c r="C317">
        <f t="shared" si="24"/>
        <v>1.5481676110601508E-6</v>
      </c>
      <c r="D317" s="13">
        <f t="shared" si="25"/>
        <v>23.166666666666668</v>
      </c>
      <c r="E317">
        <f t="shared" si="26"/>
        <v>1548.1676110601509</v>
      </c>
    </row>
    <row r="318" spans="2:5">
      <c r="B318">
        <f t="shared" si="27"/>
        <v>1395</v>
      </c>
      <c r="C318">
        <f t="shared" si="24"/>
        <v>1.5650940392181514E-6</v>
      </c>
      <c r="D318" s="13">
        <f t="shared" si="25"/>
        <v>23.25</v>
      </c>
      <c r="E318">
        <f t="shared" si="26"/>
        <v>1565.0940392181515</v>
      </c>
    </row>
    <row r="319" spans="2:5">
      <c r="B319">
        <f t="shared" si="27"/>
        <v>1400</v>
      </c>
      <c r="C319">
        <f t="shared" si="24"/>
        <v>1.5817383862512985E-6</v>
      </c>
      <c r="D319" s="13">
        <f t="shared" si="25"/>
        <v>23.333333333333332</v>
      </c>
      <c r="E319">
        <f t="shared" si="26"/>
        <v>1581.7383862512986</v>
      </c>
    </row>
    <row r="320" spans="2:5">
      <c r="B320">
        <f t="shared" si="27"/>
        <v>1405</v>
      </c>
      <c r="C320">
        <f t="shared" si="24"/>
        <v>1.5981053530781943E-6</v>
      </c>
      <c r="D320" s="13">
        <f t="shared" si="25"/>
        <v>23.416666666666668</v>
      </c>
      <c r="E320">
        <f t="shared" si="26"/>
        <v>1598.1053530781944</v>
      </c>
    </row>
    <row r="321" spans="2:5">
      <c r="B321">
        <f t="shared" si="27"/>
        <v>1410</v>
      </c>
      <c r="C321">
        <f t="shared" si="24"/>
        <v>1.614199562276022E-6</v>
      </c>
      <c r="D321" s="13">
        <f t="shared" si="25"/>
        <v>23.5</v>
      </c>
      <c r="E321">
        <f t="shared" si="26"/>
        <v>1614.1995622760221</v>
      </c>
    </row>
    <row r="322" spans="2:5">
      <c r="B322">
        <f t="shared" si="27"/>
        <v>1415</v>
      </c>
      <c r="C322">
        <f t="shared" si="24"/>
        <v>1.630025559386115E-6</v>
      </c>
      <c r="D322" s="13">
        <f t="shared" si="25"/>
        <v>23.583333333333332</v>
      </c>
      <c r="E322">
        <f t="shared" si="26"/>
        <v>1630.025559386115</v>
      </c>
    </row>
    <row r="323" spans="2:5">
      <c r="B323">
        <f t="shared" si="27"/>
        <v>1420</v>
      </c>
      <c r="C323">
        <f t="shared" si="24"/>
        <v>1.6455878141977695E-6</v>
      </c>
      <c r="D323" s="13">
        <f t="shared" si="25"/>
        <v>23.666666666666668</v>
      </c>
      <c r="E323">
        <f t="shared" si="26"/>
        <v>1645.5878141977696</v>
      </c>
    </row>
    <row r="324" spans="2:5">
      <c r="B324">
        <f t="shared" si="27"/>
        <v>1425</v>
      </c>
      <c r="C324">
        <f t="shared" si="24"/>
        <v>1.6608907220106625E-6</v>
      </c>
      <c r="D324" s="13">
        <f t="shared" si="25"/>
        <v>23.75</v>
      </c>
      <c r="E324">
        <f t="shared" si="26"/>
        <v>1660.8907220106626</v>
      </c>
    </row>
    <row r="325" spans="2:5">
      <c r="B325">
        <f t="shared" si="27"/>
        <v>1430</v>
      </c>
      <c r="C325">
        <f t="shared" si="24"/>
        <v>1.6759386048762308E-6</v>
      </c>
      <c r="D325" s="13">
        <f t="shared" si="25"/>
        <v>23.833333333333332</v>
      </c>
      <c r="E325">
        <f t="shared" si="26"/>
        <v>1675.9386048762308</v>
      </c>
    </row>
    <row r="326" spans="2:5">
      <c r="B326">
        <f t="shared" si="27"/>
        <v>1435</v>
      </c>
      <c r="C326">
        <f t="shared" si="24"/>
        <v>1.6907357128183623E-6</v>
      </c>
      <c r="D326" s="13">
        <f t="shared" si="25"/>
        <v>23.916666666666668</v>
      </c>
      <c r="E326">
        <f t="shared" si="26"/>
        <v>1690.7357128183623</v>
      </c>
    </row>
    <row r="327" spans="2:5">
      <c r="B327">
        <f t="shared" si="27"/>
        <v>1440</v>
      </c>
      <c r="C327">
        <f t="shared" si="24"/>
        <v>1.7052862250337442E-6</v>
      </c>
      <c r="D327" s="13">
        <f t="shared" si="25"/>
        <v>24</v>
      </c>
      <c r="E327">
        <f t="shared" si="26"/>
        <v>1705.2862250337441</v>
      </c>
    </row>
    <row r="328" spans="2:5">
      <c r="B328">
        <f t="shared" si="27"/>
        <v>1445</v>
      </c>
      <c r="C328">
        <f t="shared" si="24"/>
        <v>1.7195942510722083E-6</v>
      </c>
      <c r="D328" s="13">
        <f t="shared" si="25"/>
        <v>24.083333333333332</v>
      </c>
      <c r="E328">
        <f t="shared" si="26"/>
        <v>1719.5942510722084</v>
      </c>
    </row>
    <row r="329" spans="2:5">
      <c r="B329">
        <f t="shared" si="27"/>
        <v>1450</v>
      </c>
      <c r="C329">
        <f t="shared" si="24"/>
        <v>1.733663831997404E-6</v>
      </c>
      <c r="D329" s="13">
        <f t="shared" si="25"/>
        <v>24.166666666666668</v>
      </c>
      <c r="E329">
        <f t="shared" si="26"/>
        <v>1733.663831997404</v>
      </c>
    </row>
    <row r="330" spans="2:5">
      <c r="B330">
        <f t="shared" si="27"/>
        <v>1455</v>
      </c>
      <c r="C330">
        <f t="shared" si="24"/>
        <v>1.74749894152813E-6</v>
      </c>
      <c r="D330" s="13">
        <f t="shared" si="25"/>
        <v>24.25</v>
      </c>
      <c r="E330">
        <f t="shared" si="26"/>
        <v>1747.49894152813</v>
      </c>
    </row>
    <row r="331" spans="2:5">
      <c r="B331">
        <f t="shared" si="27"/>
        <v>1460</v>
      </c>
      <c r="C331">
        <f t="shared" si="24"/>
        <v>1.7611034871606449E-6</v>
      </c>
      <c r="D331" s="13">
        <f t="shared" si="25"/>
        <v>24.333333333333332</v>
      </c>
      <c r="E331">
        <f t="shared" si="26"/>
        <v>1761.1034871606448</v>
      </c>
    </row>
    <row r="332" spans="2:5">
      <c r="B332">
        <f t="shared" si="27"/>
        <v>1465</v>
      </c>
      <c r="C332">
        <f t="shared" si="24"/>
        <v>1.7744813112722745E-6</v>
      </c>
      <c r="D332" s="13">
        <f t="shared" si="25"/>
        <v>24.416666666666668</v>
      </c>
      <c r="E332">
        <f t="shared" si="26"/>
        <v>1774.4813112722745</v>
      </c>
    </row>
    <row r="333" spans="2:5">
      <c r="B333">
        <f t="shared" si="27"/>
        <v>1470</v>
      </c>
      <c r="C333">
        <f t="shared" si="24"/>
        <v>1.7876361922066267E-6</v>
      </c>
      <c r="D333" s="13">
        <f t="shared" si="25"/>
        <v>24.5</v>
      </c>
      <c r="E333">
        <f t="shared" si="26"/>
        <v>1787.6361922066267</v>
      </c>
    </row>
    <row r="334" spans="2:5">
      <c r="B334">
        <f t="shared" si="27"/>
        <v>1475</v>
      </c>
      <c r="C334">
        <f t="shared" si="24"/>
        <v>1.8005718453407228E-6</v>
      </c>
      <c r="D334" s="13">
        <f t="shared" si="25"/>
        <v>24.583333333333332</v>
      </c>
      <c r="E334">
        <f t="shared" si="26"/>
        <v>1800.5718453407228</v>
      </c>
    </row>
    <row r="335" spans="2:5">
      <c r="B335">
        <f t="shared" si="27"/>
        <v>1480</v>
      </c>
      <c r="C335">
        <f t="shared" si="24"/>
        <v>1.8132919241343422E-6</v>
      </c>
      <c r="D335" s="13">
        <f t="shared" si="25"/>
        <v>24.666666666666668</v>
      </c>
      <c r="E335">
        <f t="shared" si="26"/>
        <v>1813.2919241343423</v>
      </c>
    </row>
    <row r="336" spans="2:5">
      <c r="B336">
        <f t="shared" si="27"/>
        <v>1485</v>
      </c>
      <c r="C336">
        <f t="shared" si="24"/>
        <v>1.8258000211618836E-6</v>
      </c>
      <c r="D336" s="13">
        <f t="shared" si="25"/>
        <v>24.75</v>
      </c>
      <c r="E336">
        <f t="shared" si="26"/>
        <v>1825.8000211618835</v>
      </c>
    </row>
    <row r="337" spans="2:5">
      <c r="B337">
        <f t="shared" si="27"/>
        <v>1490</v>
      </c>
      <c r="C337">
        <f t="shared" si="24"/>
        <v>1.8380996691270255E-6</v>
      </c>
      <c r="D337" s="13">
        <f t="shared" si="25"/>
        <v>24.833333333333332</v>
      </c>
      <c r="E337">
        <f t="shared" si="26"/>
        <v>1838.0996691270254</v>
      </c>
    </row>
    <row r="338" spans="2:5">
      <c r="B338">
        <f t="shared" si="27"/>
        <v>1495</v>
      </c>
      <c r="C338">
        <f t="shared" si="24"/>
        <v>1.8501943418604811E-6</v>
      </c>
      <c r="D338" s="13">
        <f t="shared" si="25"/>
        <v>24.916666666666668</v>
      </c>
      <c r="E338">
        <f t="shared" si="26"/>
        <v>1850.194341860481</v>
      </c>
    </row>
    <row r="339" spans="2:5">
      <c r="B339" s="16">
        <f t="shared" si="27"/>
        <v>1500</v>
      </c>
      <c r="C339">
        <f t="shared" si="24"/>
        <v>1.862087455301123E-6</v>
      </c>
      <c r="D339" s="13">
        <f t="shared" si="25"/>
        <v>25</v>
      </c>
      <c r="E339">
        <f t="shared" si="26"/>
        <v>1862.0874553011231</v>
      </c>
    </row>
    <row r="340" spans="2:5">
      <c r="B340">
        <f t="shared" si="27"/>
        <v>1505</v>
      </c>
      <c r="C340">
        <f>$H$36*EXP(-$H$32*(B340-1500))+(1/$H$32)*($H$33+$H$34*((B340-1500)-1/$H$32))</f>
        <v>1.8731873023408512E-6</v>
      </c>
      <c r="D340" s="13">
        <f t="shared" si="25"/>
        <v>25.083333333333332</v>
      </c>
      <c r="E340">
        <f t="shared" si="26"/>
        <v>1873.1873023408511</v>
      </c>
    </row>
    <row r="341" spans="2:5">
      <c r="B341">
        <f t="shared" si="27"/>
        <v>1510</v>
      </c>
      <c r="C341">
        <f>$H$36*EXP(-$H$32*(B341-1500))+(1/$H$32)*($H$33+$H$34*((B341-1500)-1/$H$32))</f>
        <v>1.8829153608933293E-6</v>
      </c>
      <c r="D341" s="13">
        <f t="shared" si="25"/>
        <v>25.166666666666668</v>
      </c>
      <c r="E341">
        <f t="shared" si="26"/>
        <v>1882.9153608933293</v>
      </c>
    </row>
    <row r="342" spans="2:5">
      <c r="B342">
        <f t="shared" si="27"/>
        <v>1515</v>
      </c>
      <c r="C342">
        <f t="shared" ref="C342:C375" si="28">$H$36*EXP(-$H$32*(B342-1500))+(1/$H$32)*($H$33+$H$34*((B342-1500)-1/$H$32))</f>
        <v>1.8912944919919624E-6</v>
      </c>
      <c r="D342" s="13">
        <f t="shared" si="25"/>
        <v>25.25</v>
      </c>
      <c r="E342">
        <f t="shared" si="26"/>
        <v>1891.2944919919623</v>
      </c>
    </row>
    <row r="343" spans="2:5">
      <c r="B343">
        <f t="shared" si="27"/>
        <v>1520</v>
      </c>
      <c r="C343">
        <f t="shared" si="28"/>
        <v>1.8983471756880625E-6</v>
      </c>
      <c r="D343" s="13">
        <f t="shared" si="25"/>
        <v>25.333333333333332</v>
      </c>
      <c r="E343">
        <f t="shared" si="26"/>
        <v>1898.3471756880624</v>
      </c>
    </row>
    <row r="344" spans="2:5">
      <c r="B344">
        <f t="shared" si="27"/>
        <v>1525</v>
      </c>
      <c r="C344">
        <f t="shared" si="28"/>
        <v>1.9040955173999654E-6</v>
      </c>
      <c r="D344" s="13">
        <f t="shared" si="25"/>
        <v>25.416666666666668</v>
      </c>
      <c r="E344">
        <f t="shared" si="26"/>
        <v>1904.0955173999655</v>
      </c>
    </row>
    <row r="345" spans="2:5">
      <c r="B345">
        <f t="shared" si="27"/>
        <v>1530</v>
      </c>
      <c r="C345">
        <f t="shared" si="28"/>
        <v>1.9085612541563387E-6</v>
      </c>
      <c r="D345" s="13">
        <f t="shared" si="25"/>
        <v>25.5</v>
      </c>
      <c r="E345">
        <f t="shared" si="26"/>
        <v>1908.5612541563387</v>
      </c>
    </row>
    <row r="346" spans="2:5">
      <c r="B346">
        <f t="shared" si="27"/>
        <v>1535</v>
      </c>
      <c r="C346">
        <f t="shared" si="28"/>
        <v>1.9117657607354384E-6</v>
      </c>
      <c r="D346" s="13">
        <f t="shared" si="25"/>
        <v>25.583333333333332</v>
      </c>
      <c r="E346">
        <f t="shared" si="26"/>
        <v>1911.7657607354383</v>
      </c>
    </row>
    <row r="347" spans="2:5">
      <c r="B347">
        <f t="shared" si="27"/>
        <v>1540</v>
      </c>
      <c r="C347">
        <f t="shared" si="28"/>
        <v>1.9137300557020686E-6</v>
      </c>
      <c r="D347" s="13">
        <f t="shared" si="25"/>
        <v>25.666666666666668</v>
      </c>
      <c r="E347">
        <f t="shared" si="26"/>
        <v>1913.7300557020685</v>
      </c>
    </row>
    <row r="348" spans="2:5">
      <c r="B348">
        <f t="shared" si="27"/>
        <v>1545</v>
      </c>
      <c r="C348">
        <f t="shared" si="28"/>
        <v>1.9144748073439181E-6</v>
      </c>
      <c r="D348" s="13">
        <f t="shared" si="25"/>
        <v>25.75</v>
      </c>
      <c r="E348">
        <f t="shared" si="26"/>
        <v>1914.474807343918</v>
      </c>
    </row>
    <row r="349" spans="2:5">
      <c r="B349">
        <f t="shared" si="27"/>
        <v>1550</v>
      </c>
      <c r="C349">
        <f t="shared" si="28"/>
        <v>1.9140203395089753E-6</v>
      </c>
      <c r="D349" s="13">
        <f t="shared" si="25"/>
        <v>25.833333333333332</v>
      </c>
      <c r="E349">
        <f t="shared" si="26"/>
        <v>1914.0203395089752</v>
      </c>
    </row>
    <row r="350" spans="2:5">
      <c r="B350">
        <f t="shared" si="27"/>
        <v>1555</v>
      </c>
      <c r="C350">
        <f t="shared" si="28"/>
        <v>1.9123866373456591E-6</v>
      </c>
      <c r="D350" s="13">
        <f t="shared" si="25"/>
        <v>25.916666666666668</v>
      </c>
      <c r="E350">
        <f t="shared" si="26"/>
        <v>1912.3866373456592</v>
      </c>
    </row>
    <row r="351" spans="2:5">
      <c r="B351">
        <f t="shared" si="27"/>
        <v>1560</v>
      </c>
      <c r="C351">
        <f t="shared" si="28"/>
        <v>1.9095933529472936E-6</v>
      </c>
      <c r="D351" s="13">
        <f t="shared" si="25"/>
        <v>26</v>
      </c>
      <c r="E351">
        <f t="shared" si="26"/>
        <v>1909.5933529472936</v>
      </c>
    </row>
    <row r="352" spans="2:5">
      <c r="B352">
        <f t="shared" si="27"/>
        <v>1565</v>
      </c>
      <c r="C352">
        <f t="shared" si="28"/>
        <v>1.9056598109025152E-6</v>
      </c>
      <c r="D352" s="13">
        <f t="shared" si="25"/>
        <v>26.083333333333332</v>
      </c>
      <c r="E352">
        <f t="shared" si="26"/>
        <v>1905.6598109025151</v>
      </c>
    </row>
    <row r="353" spans="2:5">
      <c r="B353">
        <f t="shared" si="27"/>
        <v>1570</v>
      </c>
      <c r="C353">
        <f t="shared" si="28"/>
        <v>1.900605013753177E-6</v>
      </c>
      <c r="D353" s="13">
        <f t="shared" si="25"/>
        <v>26.166666666666668</v>
      </c>
      <c r="E353">
        <f t="shared" si="26"/>
        <v>1900.605013753177</v>
      </c>
    </row>
    <row r="354" spans="2:5">
      <c r="B354">
        <f t="shared" si="27"/>
        <v>1575</v>
      </c>
      <c r="C354">
        <f t="shared" si="28"/>
        <v>1.8944476473613076E-6</v>
      </c>
      <c r="D354" s="13">
        <f t="shared" si="25"/>
        <v>26.25</v>
      </c>
      <c r="E354">
        <f t="shared" si="26"/>
        <v>1894.4476473613076</v>
      </c>
    </row>
    <row r="355" spans="2:5">
      <c r="B355">
        <f t="shared" si="27"/>
        <v>1580</v>
      </c>
      <c r="C355">
        <f t="shared" si="28"/>
        <v>1.8872060861866121E-6</v>
      </c>
      <c r="D355" s="13">
        <f t="shared" si="25"/>
        <v>26.333333333333332</v>
      </c>
      <c r="E355">
        <f t="shared" si="26"/>
        <v>1887.2060861866121</v>
      </c>
    </row>
    <row r="356" spans="2:5">
      <c r="B356">
        <f t="shared" si="27"/>
        <v>1585</v>
      </c>
      <c r="C356">
        <f t="shared" si="28"/>
        <v>1.8788983984760362E-6</v>
      </c>
      <c r="D356" s="13">
        <f t="shared" si="25"/>
        <v>26.416666666666668</v>
      </c>
      <c r="E356">
        <f t="shared" si="26"/>
        <v>1878.8983984760362</v>
      </c>
    </row>
    <row r="357" spans="2:5">
      <c r="B357">
        <f t="shared" si="27"/>
        <v>1590</v>
      </c>
      <c r="C357">
        <f t="shared" si="28"/>
        <v>1.8695423513668458E-6</v>
      </c>
      <c r="D357" s="13">
        <f t="shared" si="25"/>
        <v>26.5</v>
      </c>
      <c r="E357">
        <f t="shared" si="26"/>
        <v>1869.5423513668459</v>
      </c>
    </row>
    <row r="358" spans="2:5">
      <c r="B358">
        <f t="shared" si="27"/>
        <v>1595</v>
      </c>
      <c r="C358">
        <f t="shared" si="28"/>
        <v>1.8591554159046533E-6</v>
      </c>
      <c r="D358" s="13">
        <f t="shared" si="25"/>
        <v>26.583333333333332</v>
      </c>
      <c r="E358">
        <f t="shared" si="26"/>
        <v>1859.1554159046532</v>
      </c>
    </row>
    <row r="359" spans="2:5">
      <c r="B359">
        <f t="shared" si="27"/>
        <v>1600</v>
      </c>
      <c r="C359">
        <f t="shared" si="28"/>
        <v>1.8477547719778265E-6</v>
      </c>
      <c r="D359" s="13">
        <f t="shared" si="25"/>
        <v>26.666666666666668</v>
      </c>
      <c r="E359">
        <f t="shared" si="26"/>
        <v>1847.7547719778265</v>
      </c>
    </row>
    <row r="360" spans="2:5">
      <c r="B360">
        <f t="shared" si="27"/>
        <v>1605</v>
      </c>
      <c r="C360">
        <f t="shared" si="28"/>
        <v>1.8353573131696597E-6</v>
      </c>
      <c r="D360" s="13">
        <f t="shared" ref="D360:D423" si="29">B360/60</f>
        <v>26.75</v>
      </c>
      <c r="E360">
        <f t="shared" ref="E360:E423" si="30">C360*10^9</f>
        <v>1835.3573131696596</v>
      </c>
    </row>
    <row r="361" spans="2:5">
      <c r="B361">
        <f t="shared" si="27"/>
        <v>1610</v>
      </c>
      <c r="C361">
        <f t="shared" si="28"/>
        <v>1.8219796515296892E-6</v>
      </c>
      <c r="D361" s="13">
        <f t="shared" si="29"/>
        <v>26.833333333333332</v>
      </c>
      <c r="E361">
        <f t="shared" si="30"/>
        <v>1821.9796515296891</v>
      </c>
    </row>
    <row r="362" spans="2:5">
      <c r="B362">
        <f t="shared" si="27"/>
        <v>1615</v>
      </c>
      <c r="C362">
        <f t="shared" si="28"/>
        <v>1.8076381222654833E-6</v>
      </c>
      <c r="D362" s="13">
        <f t="shared" si="29"/>
        <v>26.916666666666668</v>
      </c>
      <c r="E362">
        <f t="shared" si="30"/>
        <v>1807.6381222654834</v>
      </c>
    </row>
    <row r="363" spans="2:5">
      <c r="B363">
        <f t="shared" ref="B363:B426" si="31">B362+$J$31/372</f>
        <v>1620</v>
      </c>
      <c r="C363">
        <f t="shared" si="28"/>
        <v>1.7923487883562554E-6</v>
      </c>
      <c r="D363" s="13">
        <f t="shared" si="29"/>
        <v>27</v>
      </c>
      <c r="E363">
        <f t="shared" si="30"/>
        <v>1792.3487883562555</v>
      </c>
    </row>
    <row r="364" spans="2:5">
      <c r="B364">
        <f t="shared" si="31"/>
        <v>1625</v>
      </c>
      <c r="C364">
        <f t="shared" si="28"/>
        <v>1.7761274450895815E-6</v>
      </c>
      <c r="D364" s="13">
        <f t="shared" si="29"/>
        <v>27.083333333333332</v>
      </c>
      <c r="E364">
        <f t="shared" si="30"/>
        <v>1776.1274450895814</v>
      </c>
    </row>
    <row r="365" spans="2:5">
      <c r="B365">
        <f t="shared" si="31"/>
        <v>1630</v>
      </c>
      <c r="C365">
        <f t="shared" si="28"/>
        <v>1.7589896245225224E-6</v>
      </c>
      <c r="D365" s="13">
        <f t="shared" si="29"/>
        <v>27.166666666666668</v>
      </c>
      <c r="E365">
        <f t="shared" si="30"/>
        <v>1758.9896245225225</v>
      </c>
    </row>
    <row r="366" spans="2:5">
      <c r="B366">
        <f t="shared" si="31"/>
        <v>1635</v>
      </c>
      <c r="C366">
        <f t="shared" si="28"/>
        <v>1.7409505998683811E-6</v>
      </c>
      <c r="D366" s="13">
        <f t="shared" si="29"/>
        <v>27.25</v>
      </c>
      <c r="E366">
        <f t="shared" si="30"/>
        <v>1740.9505998683812</v>
      </c>
    </row>
    <row r="367" spans="2:5">
      <c r="B367">
        <f t="shared" si="31"/>
        <v>1640</v>
      </c>
      <c r="C367">
        <f t="shared" si="28"/>
        <v>1.7220253898103842E-6</v>
      </c>
      <c r="D367" s="13">
        <f t="shared" si="29"/>
        <v>27.333333333333332</v>
      </c>
      <c r="E367">
        <f t="shared" si="30"/>
        <v>1722.0253898103842</v>
      </c>
    </row>
    <row r="368" spans="2:5">
      <c r="B368">
        <f t="shared" si="31"/>
        <v>1645</v>
      </c>
      <c r="C368">
        <f t="shared" si="28"/>
        <v>1.7022287627434471E-6</v>
      </c>
      <c r="D368" s="13">
        <f t="shared" si="29"/>
        <v>27.416666666666668</v>
      </c>
      <c r="E368">
        <f t="shared" si="30"/>
        <v>1702.2287627434471</v>
      </c>
    </row>
    <row r="369" spans="2:5">
      <c r="B369">
        <f t="shared" si="31"/>
        <v>1650</v>
      </c>
      <c r="C369">
        <f t="shared" si="28"/>
        <v>1.6815752409452626E-6</v>
      </c>
      <c r="D369" s="13">
        <f t="shared" si="29"/>
        <v>27.5</v>
      </c>
      <c r="E369">
        <f t="shared" si="30"/>
        <v>1681.5752409452625</v>
      </c>
    </row>
    <row r="370" spans="2:5">
      <c r="B370">
        <f t="shared" si="31"/>
        <v>1655</v>
      </c>
      <c r="C370">
        <f t="shared" si="28"/>
        <v>1.6600791046778826E-6</v>
      </c>
      <c r="D370" s="13">
        <f t="shared" si="29"/>
        <v>27.583333333333332</v>
      </c>
      <c r="E370">
        <f t="shared" si="30"/>
        <v>1660.0791046778827</v>
      </c>
    </row>
    <row r="371" spans="2:5">
      <c r="B371">
        <f t="shared" si="31"/>
        <v>1660</v>
      </c>
      <c r="C371">
        <f t="shared" si="28"/>
        <v>1.6377543962209358E-6</v>
      </c>
      <c r="D371" s="13">
        <f t="shared" si="29"/>
        <v>27.666666666666668</v>
      </c>
      <c r="E371">
        <f t="shared" si="30"/>
        <v>1637.7543962209359</v>
      </c>
    </row>
    <row r="372" spans="2:5">
      <c r="B372">
        <f t="shared" si="31"/>
        <v>1665</v>
      </c>
      <c r="C372">
        <f t="shared" si="28"/>
        <v>1.6146149238376319E-6</v>
      </c>
      <c r="D372" s="13">
        <f t="shared" si="29"/>
        <v>27.75</v>
      </c>
      <c r="E372">
        <f t="shared" si="30"/>
        <v>1614.614923837632</v>
      </c>
    </row>
    <row r="373" spans="2:5">
      <c r="B373">
        <f t="shared" si="31"/>
        <v>1670</v>
      </c>
      <c r="C373">
        <f t="shared" si="28"/>
        <v>1.5906742656746855E-6</v>
      </c>
      <c r="D373" s="13">
        <f t="shared" si="29"/>
        <v>27.833333333333332</v>
      </c>
      <c r="E373">
        <f t="shared" si="30"/>
        <v>1590.6742656746856</v>
      </c>
    </row>
    <row r="374" spans="2:5">
      <c r="B374">
        <f t="shared" si="31"/>
        <v>1675</v>
      </c>
      <c r="C374">
        <f t="shared" si="28"/>
        <v>1.5659457735972281E-6</v>
      </c>
      <c r="D374" s="13">
        <f t="shared" si="29"/>
        <v>27.916666666666668</v>
      </c>
      <c r="E374">
        <f t="shared" si="30"/>
        <v>1565.9457735972283</v>
      </c>
    </row>
    <row r="375" spans="2:5">
      <c r="B375" s="16">
        <f t="shared" si="31"/>
        <v>1680</v>
      </c>
      <c r="C375">
        <f t="shared" si="28"/>
        <v>1.540442576959823E-6</v>
      </c>
      <c r="D375" s="13">
        <f t="shared" si="29"/>
        <v>28</v>
      </c>
      <c r="E375">
        <f t="shared" si="30"/>
        <v>1540.4425769598229</v>
      </c>
    </row>
    <row r="376" spans="2:5">
      <c r="B376">
        <f t="shared" si="31"/>
        <v>1685</v>
      </c>
      <c r="C376">
        <f>$I$36*EXP(-$I$32*(B376-1680))+(1/$I$32)*($I$33+$I$34*((B376-1680)-1/$I$32))</f>
        <v>1.5147726524345436E-6</v>
      </c>
      <c r="D376" s="13">
        <f t="shared" si="29"/>
        <v>28.083333333333332</v>
      </c>
      <c r="E376">
        <f t="shared" si="30"/>
        <v>1514.7726524345435</v>
      </c>
    </row>
    <row r="377" spans="2:5">
      <c r="B377">
        <f t="shared" si="31"/>
        <v>1690</v>
      </c>
      <c r="C377">
        <f t="shared" ref="C377:C440" si="32">$I$36*EXP(-$I$32*(B377-1680))+(1/$I$32)*($I$33+$I$34*((B377-1680)-1/$I$32))</f>
        <v>1.4895305205373014E-6</v>
      </c>
      <c r="D377" s="13">
        <f t="shared" si="29"/>
        <v>28.166666666666668</v>
      </c>
      <c r="E377">
        <f t="shared" si="30"/>
        <v>1489.5305205373015</v>
      </c>
    </row>
    <row r="378" spans="2:5">
      <c r="B378">
        <f t="shared" si="31"/>
        <v>1695</v>
      </c>
      <c r="C378">
        <f t="shared" si="32"/>
        <v>1.4647090520483583E-6</v>
      </c>
      <c r="D378" s="13">
        <f t="shared" si="29"/>
        <v>28.25</v>
      </c>
      <c r="E378">
        <f t="shared" si="30"/>
        <v>1464.7090520483582</v>
      </c>
    </row>
    <row r="379" spans="2:5">
      <c r="B379">
        <f t="shared" si="31"/>
        <v>1700</v>
      </c>
      <c r="C379">
        <f t="shared" si="32"/>
        <v>1.4403012365573496E-6</v>
      </c>
      <c r="D379" s="13">
        <f t="shared" si="29"/>
        <v>28.333333333333332</v>
      </c>
      <c r="E379">
        <f t="shared" si="30"/>
        <v>1440.3012365573495</v>
      </c>
    </row>
    <row r="380" spans="2:5">
      <c r="B380">
        <f t="shared" si="31"/>
        <v>1705</v>
      </c>
      <c r="C380">
        <f t="shared" si="32"/>
        <v>1.4163001804833101E-6</v>
      </c>
      <c r="D380" s="13">
        <f t="shared" si="29"/>
        <v>28.416666666666668</v>
      </c>
      <c r="E380">
        <f t="shared" si="30"/>
        <v>1416.3001804833102</v>
      </c>
    </row>
    <row r="381" spans="2:5">
      <c r="B381">
        <f t="shared" si="31"/>
        <v>1710</v>
      </c>
      <c r="C381">
        <f t="shared" si="32"/>
        <v>1.3926991051276973E-6</v>
      </c>
      <c r="D381" s="13">
        <f t="shared" si="29"/>
        <v>28.5</v>
      </c>
      <c r="E381">
        <f t="shared" si="30"/>
        <v>1392.6991051276973</v>
      </c>
    </row>
    <row r="382" spans="2:5">
      <c r="B382">
        <f t="shared" si="31"/>
        <v>1715</v>
      </c>
      <c r="C382">
        <f t="shared" si="32"/>
        <v>1.3694913447598609E-6</v>
      </c>
      <c r="D382" s="13">
        <f t="shared" si="29"/>
        <v>28.583333333333332</v>
      </c>
      <c r="E382">
        <f t="shared" si="30"/>
        <v>1369.4913447598608</v>
      </c>
    </row>
    <row r="383" spans="2:5">
      <c r="B383">
        <f t="shared" si="31"/>
        <v>1720</v>
      </c>
      <c r="C383">
        <f t="shared" si="32"/>
        <v>1.3466703447344184E-6</v>
      </c>
      <c r="D383" s="13">
        <f t="shared" si="29"/>
        <v>28.666666666666668</v>
      </c>
      <c r="E383">
        <f t="shared" si="30"/>
        <v>1346.6703447344184</v>
      </c>
    </row>
    <row r="384" spans="2:5">
      <c r="B384">
        <f t="shared" si="31"/>
        <v>1725</v>
      </c>
      <c r="C384">
        <f t="shared" si="32"/>
        <v>1.3242296596400038E-6</v>
      </c>
      <c r="D384" s="13">
        <f t="shared" si="29"/>
        <v>28.75</v>
      </c>
      <c r="E384">
        <f t="shared" si="30"/>
        <v>1324.2296596400038</v>
      </c>
    </row>
    <row r="385" spans="2:5">
      <c r="B385">
        <f t="shared" si="31"/>
        <v>1730</v>
      </c>
      <c r="C385">
        <f t="shared" si="32"/>
        <v>1.302162951478869E-6</v>
      </c>
      <c r="D385" s="13">
        <f t="shared" si="29"/>
        <v>28.833333333333332</v>
      </c>
      <c r="E385">
        <f t="shared" si="30"/>
        <v>1302.162951478869</v>
      </c>
    </row>
    <row r="386" spans="2:5">
      <c r="B386">
        <f t="shared" si="31"/>
        <v>1735</v>
      </c>
      <c r="C386">
        <f t="shared" si="32"/>
        <v>1.2804639878768226E-6</v>
      </c>
      <c r="D386" s="13">
        <f t="shared" si="29"/>
        <v>28.916666666666668</v>
      </c>
      <c r="E386">
        <f t="shared" si="30"/>
        <v>1280.4639878768226</v>
      </c>
    </row>
    <row r="387" spans="2:5">
      <c r="B387">
        <f t="shared" si="31"/>
        <v>1740</v>
      </c>
      <c r="C387">
        <f t="shared" si="32"/>
        <v>1.2591266403229993E-6</v>
      </c>
      <c r="D387" s="13">
        <f t="shared" si="29"/>
        <v>29</v>
      </c>
      <c r="E387">
        <f t="shared" si="30"/>
        <v>1259.1266403229993</v>
      </c>
    </row>
    <row r="388" spans="2:5">
      <c r="B388">
        <f t="shared" si="31"/>
        <v>1745</v>
      </c>
      <c r="C388">
        <f t="shared" si="32"/>
        <v>1.2381448824389624E-6</v>
      </c>
      <c r="D388" s="13">
        <f t="shared" si="29"/>
        <v>29.083333333333332</v>
      </c>
      <c r="E388">
        <f t="shared" si="30"/>
        <v>1238.1448824389624</v>
      </c>
    </row>
    <row r="389" spans="2:5">
      <c r="B389">
        <f t="shared" si="31"/>
        <v>1750</v>
      </c>
      <c r="C389">
        <f t="shared" si="32"/>
        <v>1.2175127882766564E-6</v>
      </c>
      <c r="D389" s="13">
        <f t="shared" si="29"/>
        <v>29.166666666666668</v>
      </c>
      <c r="E389">
        <f t="shared" si="30"/>
        <v>1217.5127882766565</v>
      </c>
    </row>
    <row r="390" spans="2:5">
      <c r="B390">
        <f t="shared" si="31"/>
        <v>1755</v>
      </c>
      <c r="C390">
        <f t="shared" si="32"/>
        <v>1.1972245306447189E-6</v>
      </c>
      <c r="D390" s="13">
        <f t="shared" si="29"/>
        <v>29.25</v>
      </c>
      <c r="E390">
        <f t="shared" si="30"/>
        <v>1197.2245306447189</v>
      </c>
    </row>
    <row r="391" spans="2:5">
      <c r="B391">
        <f t="shared" si="31"/>
        <v>1760</v>
      </c>
      <c r="C391">
        <f t="shared" si="32"/>
        <v>1.1772743794626903E-6</v>
      </c>
      <c r="D391" s="13">
        <f t="shared" si="29"/>
        <v>29.333333333333332</v>
      </c>
      <c r="E391">
        <f t="shared" si="30"/>
        <v>1177.2743794626904</v>
      </c>
    </row>
    <row r="392" spans="2:5">
      <c r="B392">
        <f t="shared" si="31"/>
        <v>1765</v>
      </c>
      <c r="C392">
        <f t="shared" si="32"/>
        <v>1.1576567001426454E-6</v>
      </c>
      <c r="D392" s="13">
        <f t="shared" si="29"/>
        <v>29.416666666666668</v>
      </c>
      <c r="E392">
        <f t="shared" si="30"/>
        <v>1157.6567001426454</v>
      </c>
    </row>
    <row r="393" spans="2:5">
      <c r="B393">
        <f t="shared" si="31"/>
        <v>1770</v>
      </c>
      <c r="C393">
        <f t="shared" si="32"/>
        <v>1.1383659519977993E-6</v>
      </c>
      <c r="D393" s="13">
        <f t="shared" si="29"/>
        <v>29.5</v>
      </c>
      <c r="E393">
        <f t="shared" si="30"/>
        <v>1138.3659519977994</v>
      </c>
    </row>
    <row r="394" spans="2:5">
      <c r="B394">
        <f t="shared" si="31"/>
        <v>1775</v>
      </c>
      <c r="C394">
        <f t="shared" si="32"/>
        <v>1.1193966866776324E-6</v>
      </c>
      <c r="D394" s="13">
        <f t="shared" si="29"/>
        <v>29.583333333333332</v>
      </c>
      <c r="E394">
        <f t="shared" si="30"/>
        <v>1119.3966866776323</v>
      </c>
    </row>
    <row r="395" spans="2:5">
      <c r="B395">
        <f t="shared" si="31"/>
        <v>1780</v>
      </c>
      <c r="C395">
        <f t="shared" si="32"/>
        <v>1.1007435466290944E-6</v>
      </c>
      <c r="D395" s="13">
        <f t="shared" si="29"/>
        <v>29.666666666666668</v>
      </c>
      <c r="E395">
        <f t="shared" si="30"/>
        <v>1100.7435466290945</v>
      </c>
    </row>
    <row r="396" spans="2:5">
      <c r="B396">
        <f t="shared" si="31"/>
        <v>1785</v>
      </c>
      <c r="C396">
        <f t="shared" si="32"/>
        <v>1.0824012635834531E-6</v>
      </c>
      <c r="D396" s="13">
        <f t="shared" si="29"/>
        <v>29.75</v>
      </c>
      <c r="E396">
        <f t="shared" si="30"/>
        <v>1082.4012635834531</v>
      </c>
    </row>
    <row r="397" spans="2:5">
      <c r="B397">
        <f t="shared" si="31"/>
        <v>1790</v>
      </c>
      <c r="C397">
        <f t="shared" si="32"/>
        <v>1.0643646570683593E-6</v>
      </c>
      <c r="D397" s="13">
        <f t="shared" si="29"/>
        <v>29.833333333333332</v>
      </c>
      <c r="E397">
        <f t="shared" si="30"/>
        <v>1064.3646570683593</v>
      </c>
    </row>
    <row r="398" spans="2:5">
      <c r="B398">
        <f t="shared" si="31"/>
        <v>1795</v>
      </c>
      <c r="C398">
        <f t="shared" si="32"/>
        <v>1.0466286329447081E-6</v>
      </c>
      <c r="D398" s="13">
        <f t="shared" si="29"/>
        <v>29.916666666666668</v>
      </c>
      <c r="E398">
        <f t="shared" si="30"/>
        <v>1046.628632944708</v>
      </c>
    </row>
    <row r="399" spans="2:5">
      <c r="B399">
        <f t="shared" si="31"/>
        <v>1800</v>
      </c>
      <c r="C399">
        <f t="shared" si="32"/>
        <v>1.0291881819678855E-6</v>
      </c>
      <c r="D399" s="13">
        <f t="shared" si="29"/>
        <v>30</v>
      </c>
      <c r="E399">
        <f t="shared" si="30"/>
        <v>1029.1881819678856</v>
      </c>
    </row>
    <row r="400" spans="2:5">
      <c r="B400">
        <f t="shared" si="31"/>
        <v>1805</v>
      </c>
      <c r="C400">
        <f t="shared" si="32"/>
        <v>1.0120383783729898E-6</v>
      </c>
      <c r="D400" s="13">
        <f t="shared" si="29"/>
        <v>30.083333333333332</v>
      </c>
      <c r="E400">
        <f t="shared" si="30"/>
        <v>1012.0383783729898</v>
      </c>
    </row>
    <row r="401" spans="2:5">
      <c r="B401">
        <f t="shared" si="31"/>
        <v>1810</v>
      </c>
      <c r="C401">
        <f t="shared" si="32"/>
        <v>9.9517437848363086E-7</v>
      </c>
      <c r="D401" s="13">
        <f t="shared" si="29"/>
        <v>30.166666666666668</v>
      </c>
      <c r="E401">
        <f t="shared" si="30"/>
        <v>995.1743784836309</v>
      </c>
    </row>
    <row r="402" spans="2:5">
      <c r="B402">
        <f t="shared" si="31"/>
        <v>1815</v>
      </c>
      <c r="C402">
        <f t="shared" si="32"/>
        <v>9.7859141934391628E-7</v>
      </c>
      <c r="D402" s="13">
        <f t="shared" si="29"/>
        <v>30.25</v>
      </c>
      <c r="E402">
        <f t="shared" si="30"/>
        <v>978.5914193439163</v>
      </c>
    </row>
    <row r="403" spans="2:5">
      <c r="B403">
        <f t="shared" si="31"/>
        <v>1820</v>
      </c>
      <c r="C403">
        <f t="shared" si="32"/>
        <v>9.6228481737323127E-7</v>
      </c>
      <c r="D403" s="13">
        <f t="shared" si="29"/>
        <v>30.333333333333332</v>
      </c>
      <c r="E403">
        <f t="shared" si="30"/>
        <v>962.28481737323125</v>
      </c>
    </row>
    <row r="404" spans="2:5">
      <c r="B404">
        <f t="shared" si="31"/>
        <v>1825</v>
      </c>
      <c r="C404">
        <f t="shared" si="32"/>
        <v>9.4624996704344139E-7</v>
      </c>
      <c r="D404" s="13">
        <f t="shared" si="29"/>
        <v>30.416666666666668</v>
      </c>
      <c r="E404">
        <f t="shared" si="30"/>
        <v>946.24996704344142</v>
      </c>
    </row>
    <row r="405" spans="2:5">
      <c r="B405">
        <f t="shared" si="31"/>
        <v>1830</v>
      </c>
      <c r="C405">
        <f t="shared" si="32"/>
        <v>9.3048233957813685E-7</v>
      </c>
      <c r="D405" s="13">
        <f t="shared" si="29"/>
        <v>30.5</v>
      </c>
      <c r="E405">
        <f t="shared" si="30"/>
        <v>930.48233957813682</v>
      </c>
    </row>
    <row r="406" spans="2:5">
      <c r="B406">
        <f t="shared" si="31"/>
        <v>1835</v>
      </c>
      <c r="C406">
        <f t="shared" si="32"/>
        <v>9.1497748167355496E-7</v>
      </c>
      <c r="D406" s="13">
        <f t="shared" si="29"/>
        <v>30.583333333333332</v>
      </c>
      <c r="E406">
        <f t="shared" si="30"/>
        <v>914.97748167355496</v>
      </c>
    </row>
    <row r="407" spans="2:5">
      <c r="B407">
        <f t="shared" si="31"/>
        <v>1840</v>
      </c>
      <c r="C407">
        <f t="shared" si="32"/>
        <v>8.997310142408194E-7</v>
      </c>
      <c r="D407" s="13">
        <f t="shared" si="29"/>
        <v>30.666666666666668</v>
      </c>
      <c r="E407">
        <f t="shared" si="30"/>
        <v>899.73101424081938</v>
      </c>
    </row>
    <row r="408" spans="2:5">
      <c r="B408">
        <f t="shared" si="31"/>
        <v>1845</v>
      </c>
      <c r="C408">
        <f t="shared" si="32"/>
        <v>8.8473863116913875E-7</v>
      </c>
      <c r="D408" s="13">
        <f t="shared" si="29"/>
        <v>30.75</v>
      </c>
      <c r="E408">
        <f t="shared" si="30"/>
        <v>884.73863116913878</v>
      </c>
    </row>
    <row r="409" spans="2:5">
      <c r="B409">
        <f t="shared" si="31"/>
        <v>1850</v>
      </c>
      <c r="C409">
        <f t="shared" si="32"/>
        <v>8.6999609810961757E-7</v>
      </c>
      <c r="D409" s="13">
        <f t="shared" si="29"/>
        <v>30.833333333333332</v>
      </c>
      <c r="E409">
        <f t="shared" si="30"/>
        <v>869.99609810961761</v>
      </c>
    </row>
    <row r="410" spans="2:5">
      <c r="B410">
        <f t="shared" si="31"/>
        <v>1855</v>
      </c>
      <c r="C410">
        <f t="shared" si="32"/>
        <v>8.5549925127933531E-7</v>
      </c>
      <c r="D410" s="13">
        <f t="shared" si="29"/>
        <v>30.916666666666668</v>
      </c>
      <c r="E410">
        <f t="shared" si="30"/>
        <v>855.49925127933534</v>
      </c>
    </row>
    <row r="411" spans="2:5">
      <c r="B411">
        <f t="shared" si="31"/>
        <v>1860</v>
      </c>
      <c r="C411">
        <f t="shared" si="32"/>
        <v>8.412439962853542E-7</v>
      </c>
      <c r="D411" s="13">
        <f t="shared" si="29"/>
        <v>31</v>
      </c>
      <c r="E411">
        <f t="shared" si="30"/>
        <v>841.24399628535423</v>
      </c>
    </row>
    <row r="412" spans="2:5">
      <c r="B412">
        <f t="shared" si="31"/>
        <v>1865</v>
      </c>
      <c r="C412">
        <f t="shared" si="32"/>
        <v>8.2722630696832767E-7</v>
      </c>
      <c r="D412" s="13">
        <f t="shared" si="29"/>
        <v>31.083333333333332</v>
      </c>
      <c r="E412">
        <f t="shared" si="30"/>
        <v>827.22630696832766</v>
      </c>
    </row>
    <row r="413" spans="2:5">
      <c r="B413">
        <f t="shared" si="31"/>
        <v>1870</v>
      </c>
      <c r="C413">
        <f t="shared" si="32"/>
        <v>8.134422242653772E-7</v>
      </c>
      <c r="D413" s="13">
        <f t="shared" si="29"/>
        <v>31.166666666666668</v>
      </c>
      <c r="E413">
        <f t="shared" si="30"/>
        <v>813.44222426537715</v>
      </c>
    </row>
    <row r="414" spans="2:5">
      <c r="B414">
        <f t="shared" si="31"/>
        <v>1875</v>
      </c>
      <c r="C414">
        <f t="shared" si="32"/>
        <v>7.9988785509192208E-7</v>
      </c>
      <c r="D414" s="13">
        <f t="shared" si="29"/>
        <v>31.25</v>
      </c>
      <c r="E414">
        <f t="shared" si="30"/>
        <v>799.88785509192212</v>
      </c>
    </row>
    <row r="415" spans="2:5">
      <c r="B415">
        <f t="shared" si="31"/>
        <v>1880</v>
      </c>
      <c r="C415">
        <f t="shared" si="32"/>
        <v>7.8655937124214154E-7</v>
      </c>
      <c r="D415" s="13">
        <f t="shared" si="29"/>
        <v>31.333333333333332</v>
      </c>
      <c r="E415">
        <f t="shared" si="30"/>
        <v>786.55937124214154</v>
      </c>
    </row>
    <row r="416" spans="2:5">
      <c r="B416">
        <f t="shared" si="31"/>
        <v>1885</v>
      </c>
      <c r="C416">
        <f t="shared" si="32"/>
        <v>7.7345300830776306E-7</v>
      </c>
      <c r="D416" s="13">
        <f t="shared" si="29"/>
        <v>31.416666666666668</v>
      </c>
      <c r="E416">
        <f t="shared" si="30"/>
        <v>773.45300830776307</v>
      </c>
    </row>
    <row r="417" spans="2:5">
      <c r="B417">
        <f t="shared" si="31"/>
        <v>1890</v>
      </c>
      <c r="C417">
        <f t="shared" si="32"/>
        <v>7.6056506461486617E-7</v>
      </c>
      <c r="D417" s="13">
        <f t="shared" si="29"/>
        <v>31.5</v>
      </c>
      <c r="E417">
        <f t="shared" si="30"/>
        <v>760.56506461486617</v>
      </c>
    </row>
    <row r="418" spans="2:5">
      <c r="B418">
        <f t="shared" si="31"/>
        <v>1895</v>
      </c>
      <c r="C418">
        <f t="shared" si="32"/>
        <v>7.4789190017840813E-7</v>
      </c>
      <c r="D418" s="13">
        <f t="shared" si="29"/>
        <v>31.583333333333332</v>
      </c>
      <c r="E418">
        <f t="shared" si="30"/>
        <v>747.89190017840815</v>
      </c>
    </row>
    <row r="419" spans="2:5">
      <c r="B419">
        <f t="shared" si="31"/>
        <v>1900</v>
      </c>
      <c r="C419">
        <f t="shared" si="32"/>
        <v>7.3542993567416987E-7</v>
      </c>
      <c r="D419" s="13">
        <f t="shared" si="29"/>
        <v>31.666666666666668</v>
      </c>
      <c r="E419">
        <f t="shared" si="30"/>
        <v>735.42993567416988</v>
      </c>
    </row>
    <row r="420" spans="2:5">
      <c r="B420">
        <f t="shared" si="31"/>
        <v>1905</v>
      </c>
      <c r="C420">
        <f t="shared" si="32"/>
        <v>7.2317565142783507E-7</v>
      </c>
      <c r="D420" s="13">
        <f t="shared" si="29"/>
        <v>31.75</v>
      </c>
      <c r="E420">
        <f t="shared" si="30"/>
        <v>723.17565142783508</v>
      </c>
    </row>
    <row r="421" spans="2:5">
      <c r="B421">
        <f t="shared" si="31"/>
        <v>1910</v>
      </c>
      <c r="C421">
        <f t="shared" si="32"/>
        <v>7.1112558642091758E-7</v>
      </c>
      <c r="D421" s="13">
        <f t="shared" si="29"/>
        <v>31.833333333333332</v>
      </c>
      <c r="E421">
        <f t="shared" si="30"/>
        <v>711.12558642091756</v>
      </c>
    </row>
    <row r="422" spans="2:5">
      <c r="B422">
        <f t="shared" si="31"/>
        <v>1915</v>
      </c>
      <c r="C422">
        <f t="shared" si="32"/>
        <v>6.9927633731325433E-7</v>
      </c>
      <c r="D422" s="13">
        <f t="shared" si="29"/>
        <v>31.916666666666668</v>
      </c>
      <c r="E422">
        <f t="shared" si="30"/>
        <v>699.27633731325432</v>
      </c>
    </row>
    <row r="423" spans="2:5">
      <c r="B423">
        <f t="shared" si="31"/>
        <v>1920</v>
      </c>
      <c r="C423">
        <f t="shared" si="32"/>
        <v>6.8762455748178803E-7</v>
      </c>
      <c r="D423" s="13">
        <f t="shared" si="29"/>
        <v>32</v>
      </c>
      <c r="E423">
        <f t="shared" si="30"/>
        <v>687.62455748178797</v>
      </c>
    </row>
    <row r="424" spans="2:5">
      <c r="B424">
        <f t="shared" si="31"/>
        <v>1925</v>
      </c>
      <c r="C424">
        <f t="shared" si="32"/>
        <v>6.7616695607536928E-7</v>
      </c>
      <c r="D424" s="13">
        <f t="shared" ref="D424:D487" si="33">B424/60</f>
        <v>32.083333333333336</v>
      </c>
      <c r="E424">
        <f t="shared" ref="E424:E487" si="34">C424*10^9</f>
        <v>676.16695607536928</v>
      </c>
    </row>
    <row r="425" spans="2:5">
      <c r="B425">
        <f t="shared" si="31"/>
        <v>1930</v>
      </c>
      <c r="C425">
        <f t="shared" si="32"/>
        <v>6.6490029708531146E-7</v>
      </c>
      <c r="D425" s="13">
        <f t="shared" si="33"/>
        <v>32.166666666666664</v>
      </c>
      <c r="E425">
        <f t="shared" si="34"/>
        <v>664.90029708531142</v>
      </c>
    </row>
    <row r="426" spans="2:5">
      <c r="B426">
        <f t="shared" si="31"/>
        <v>1935</v>
      </c>
      <c r="C426">
        <f t="shared" si="32"/>
        <v>6.5382139843143274E-7</v>
      </c>
      <c r="D426" s="13">
        <f t="shared" si="33"/>
        <v>32.25</v>
      </c>
      <c r="E426">
        <f t="shared" si="34"/>
        <v>653.82139843143273</v>
      </c>
    </row>
    <row r="427" spans="2:5">
      <c r="B427">
        <f t="shared" ref="B427:B490" si="35">B426+$J$31/372</f>
        <v>1940</v>
      </c>
      <c r="C427">
        <f t="shared" si="32"/>
        <v>6.4292713106333082E-7</v>
      </c>
      <c r="D427" s="13">
        <f t="shared" si="33"/>
        <v>32.333333333333336</v>
      </c>
      <c r="E427">
        <f t="shared" si="34"/>
        <v>642.92713106333088</v>
      </c>
    </row>
    <row r="428" spans="2:5">
      <c r="B428">
        <f t="shared" si="35"/>
        <v>1945</v>
      </c>
      <c r="C428">
        <f t="shared" si="32"/>
        <v>6.3221441807663558E-7</v>
      </c>
      <c r="D428" s="13">
        <f t="shared" si="33"/>
        <v>32.416666666666664</v>
      </c>
      <c r="E428">
        <f t="shared" si="34"/>
        <v>632.21441807663552</v>
      </c>
    </row>
    <row r="429" spans="2:5">
      <c r="B429">
        <f t="shared" si="35"/>
        <v>1950</v>
      </c>
      <c r="C429">
        <f t="shared" si="32"/>
        <v>6.2168023384398775E-7</v>
      </c>
      <c r="D429" s="13">
        <f t="shared" si="33"/>
        <v>32.5</v>
      </c>
      <c r="E429">
        <f t="shared" si="34"/>
        <v>621.68023384398771</v>
      </c>
    </row>
    <row r="430" spans="2:5">
      <c r="B430">
        <f t="shared" si="35"/>
        <v>1955</v>
      </c>
      <c r="C430">
        <f t="shared" si="32"/>
        <v>6.1132160316050098E-7</v>
      </c>
      <c r="D430" s="13">
        <f t="shared" si="33"/>
        <v>32.583333333333336</v>
      </c>
      <c r="E430">
        <f t="shared" si="34"/>
        <v>611.32160316050101</v>
      </c>
    </row>
    <row r="431" spans="2:5">
      <c r="B431">
        <f t="shared" si="35"/>
        <v>1960</v>
      </c>
      <c r="C431">
        <f t="shared" si="32"/>
        <v>6.0113560040346553E-7</v>
      </c>
      <c r="D431" s="13">
        <f t="shared" si="33"/>
        <v>32.666666666666664</v>
      </c>
      <c r="E431">
        <f t="shared" si="34"/>
        <v>601.13560040346556</v>
      </c>
    </row>
    <row r="432" spans="2:5">
      <c r="B432">
        <f t="shared" si="35"/>
        <v>1965</v>
      </c>
      <c r="C432">
        <f t="shared" si="32"/>
        <v>5.9111934870605366E-7</v>
      </c>
      <c r="D432" s="13">
        <f t="shared" si="33"/>
        <v>32.75</v>
      </c>
      <c r="E432">
        <f t="shared" si="34"/>
        <v>591.11934870605364</v>
      </c>
    </row>
    <row r="433" spans="2:5">
      <c r="B433">
        <f t="shared" si="35"/>
        <v>1970</v>
      </c>
      <c r="C433">
        <f t="shared" si="32"/>
        <v>5.8127001914479767E-7</v>
      </c>
      <c r="D433" s="13">
        <f t="shared" si="33"/>
        <v>32.833333333333336</v>
      </c>
      <c r="E433">
        <f t="shared" si="34"/>
        <v>581.27001914479763</v>
      </c>
    </row>
    <row r="434" spans="2:5">
      <c r="B434">
        <f t="shared" si="35"/>
        <v>1975</v>
      </c>
      <c r="C434">
        <f t="shared" si="32"/>
        <v>5.7158482994060678E-7</v>
      </c>
      <c r="D434" s="13">
        <f t="shared" si="33"/>
        <v>32.916666666666664</v>
      </c>
      <c r="E434">
        <f t="shared" si="34"/>
        <v>571.58482994060682</v>
      </c>
    </row>
    <row r="435" spans="2:5">
      <c r="B435">
        <f t="shared" si="35"/>
        <v>1980</v>
      </c>
      <c r="C435">
        <f t="shared" si="32"/>
        <v>5.6206104567310047E-7</v>
      </c>
      <c r="D435" s="13">
        <f t="shared" si="33"/>
        <v>33</v>
      </c>
      <c r="E435">
        <f t="shared" si="34"/>
        <v>562.06104567310047</v>
      </c>
    </row>
    <row r="436" spans="2:5">
      <c r="B436">
        <f t="shared" si="35"/>
        <v>1985</v>
      </c>
      <c r="C436">
        <f t="shared" si="32"/>
        <v>5.526959765080342E-7</v>
      </c>
      <c r="D436" s="13">
        <f t="shared" si="33"/>
        <v>33.083333333333336</v>
      </c>
      <c r="E436">
        <f t="shared" si="34"/>
        <v>552.69597650803416</v>
      </c>
    </row>
    <row r="437" spans="2:5">
      <c r="B437">
        <f t="shared" si="35"/>
        <v>1990</v>
      </c>
      <c r="C437">
        <f t="shared" si="32"/>
        <v>5.4348697743760046E-7</v>
      </c>
      <c r="D437" s="13">
        <f t="shared" si="33"/>
        <v>33.166666666666664</v>
      </c>
      <c r="E437">
        <f t="shared" si="34"/>
        <v>543.48697743760044</v>
      </c>
    </row>
    <row r="438" spans="2:5">
      <c r="B438">
        <f t="shared" si="35"/>
        <v>1995</v>
      </c>
      <c r="C438">
        <f t="shared" si="32"/>
        <v>5.34431447533391E-7</v>
      </c>
      <c r="D438" s="13">
        <f t="shared" si="33"/>
        <v>33.25</v>
      </c>
      <c r="E438">
        <f t="shared" si="34"/>
        <v>534.43144753339095</v>
      </c>
    </row>
    <row r="439" spans="2:5">
      <c r="B439">
        <f t="shared" si="35"/>
        <v>2000</v>
      </c>
      <c r="C439">
        <f t="shared" si="32"/>
        <v>5.2552682921180727E-7</v>
      </c>
      <c r="D439" s="13">
        <f t="shared" si="33"/>
        <v>33.333333333333336</v>
      </c>
      <c r="E439">
        <f t="shared" si="34"/>
        <v>525.52682921180724</v>
      </c>
    </row>
    <row r="440" spans="2:5">
      <c r="B440">
        <f t="shared" si="35"/>
        <v>2005</v>
      </c>
      <c r="C440">
        <f t="shared" si="32"/>
        <v>5.1677060751171375E-7</v>
      </c>
      <c r="D440" s="13">
        <f t="shared" si="33"/>
        <v>33.416666666666664</v>
      </c>
      <c r="E440">
        <f t="shared" si="34"/>
        <v>516.77060751171371</v>
      </c>
    </row>
    <row r="441" spans="2:5">
      <c r="B441">
        <f t="shared" si="35"/>
        <v>2010</v>
      </c>
      <c r="C441">
        <f t="shared" ref="C441:C504" si="36">$I$36*EXP(-$I$32*(B441-1680))+(1/$I$32)*($I$33+$I$34*((B441-1680)-1/$I$32))</f>
        <v>5.0816030938412889E-7</v>
      </c>
      <c r="D441" s="13">
        <f t="shared" si="33"/>
        <v>33.5</v>
      </c>
      <c r="E441">
        <f t="shared" si="34"/>
        <v>508.16030938412888</v>
      </c>
    </row>
    <row r="442" spans="2:5">
      <c r="B442">
        <f t="shared" si="35"/>
        <v>2015</v>
      </c>
      <c r="C442">
        <f t="shared" si="36"/>
        <v>4.9969350299375429E-7</v>
      </c>
      <c r="D442" s="13">
        <f t="shared" si="33"/>
        <v>33.583333333333336</v>
      </c>
      <c r="E442">
        <f t="shared" si="34"/>
        <v>499.69350299375429</v>
      </c>
    </row>
    <row r="443" spans="2:5">
      <c r="B443">
        <f t="shared" si="35"/>
        <v>2020</v>
      </c>
      <c r="C443">
        <f t="shared" si="36"/>
        <v>4.9136779703214208E-7</v>
      </c>
      <c r="D443" s="13">
        <f t="shared" si="33"/>
        <v>33.666666666666664</v>
      </c>
      <c r="E443">
        <f t="shared" si="34"/>
        <v>491.36779703214211</v>
      </c>
    </row>
    <row r="444" spans="2:5">
      <c r="B444">
        <f t="shared" si="35"/>
        <v>2025</v>
      </c>
      <c r="C444">
        <f t="shared" si="36"/>
        <v>4.8318084004231125E-7</v>
      </c>
      <c r="D444" s="13">
        <f t="shared" si="33"/>
        <v>33.75</v>
      </c>
      <c r="E444">
        <f t="shared" si="34"/>
        <v>483.18084004231127</v>
      </c>
    </row>
    <row r="445" spans="2:5">
      <c r="B445">
        <f t="shared" si="35"/>
        <v>2030</v>
      </c>
      <c r="C445">
        <f t="shared" si="36"/>
        <v>4.7513031975461629E-7</v>
      </c>
      <c r="D445" s="13">
        <f t="shared" si="33"/>
        <v>33.833333333333336</v>
      </c>
      <c r="E445">
        <f t="shared" si="34"/>
        <v>475.13031975461627</v>
      </c>
    </row>
    <row r="446" spans="2:5">
      <c r="B446">
        <f t="shared" si="35"/>
        <v>2035</v>
      </c>
      <c r="C446">
        <f t="shared" si="36"/>
        <v>4.6721396243368615E-7</v>
      </c>
      <c r="D446" s="13">
        <f t="shared" si="33"/>
        <v>33.916666666666664</v>
      </c>
      <c r="E446">
        <f t="shared" si="34"/>
        <v>467.21396243368616</v>
      </c>
    </row>
    <row r="447" spans="2:5">
      <c r="B447">
        <f t="shared" si="35"/>
        <v>2040</v>
      </c>
      <c r="C447">
        <f t="shared" si="36"/>
        <v>4.5942953223624514E-7</v>
      </c>
      <c r="D447" s="13">
        <f t="shared" si="33"/>
        <v>34</v>
      </c>
      <c r="E447">
        <f t="shared" si="34"/>
        <v>459.42953223624517</v>
      </c>
    </row>
    <row r="448" spans="2:5">
      <c r="B448">
        <f t="shared" si="35"/>
        <v>2045</v>
      </c>
      <c r="C448">
        <f t="shared" si="36"/>
        <v>4.5177483057963627E-7</v>
      </c>
      <c r="D448" s="13">
        <f t="shared" si="33"/>
        <v>34.083333333333336</v>
      </c>
      <c r="E448">
        <f t="shared" si="34"/>
        <v>451.77483057963627</v>
      </c>
    </row>
    <row r="449" spans="2:5">
      <c r="B449">
        <f t="shared" si="35"/>
        <v>2050</v>
      </c>
      <c r="C449">
        <f t="shared" si="36"/>
        <v>4.4424769552086827E-7</v>
      </c>
      <c r="D449" s="13">
        <f t="shared" si="33"/>
        <v>34.166666666666664</v>
      </c>
      <c r="E449">
        <f t="shared" si="34"/>
        <v>444.24769552086826</v>
      </c>
    </row>
    <row r="450" spans="2:5">
      <c r="B450">
        <f t="shared" si="35"/>
        <v>2055</v>
      </c>
      <c r="C450">
        <f t="shared" si="36"/>
        <v>4.3684600114601079E-7</v>
      </c>
      <c r="D450" s="13">
        <f t="shared" si="33"/>
        <v>34.25</v>
      </c>
      <c r="E450">
        <f t="shared" si="34"/>
        <v>436.84600114601079</v>
      </c>
    </row>
    <row r="451" spans="2:5">
      <c r="B451">
        <f t="shared" si="35"/>
        <v>2060</v>
      </c>
      <c r="C451">
        <f t="shared" si="36"/>
        <v>4.2956765696976524E-7</v>
      </c>
      <c r="D451" s="13">
        <f t="shared" si="33"/>
        <v>34.333333333333336</v>
      </c>
      <c r="E451">
        <f t="shared" si="34"/>
        <v>429.56765696976521</v>
      </c>
    </row>
    <row r="452" spans="2:5">
      <c r="B452">
        <f t="shared" si="35"/>
        <v>2065</v>
      </c>
      <c r="C452">
        <f t="shared" si="36"/>
        <v>4.2241060734504254E-7</v>
      </c>
      <c r="D452" s="13">
        <f t="shared" si="33"/>
        <v>34.416666666666664</v>
      </c>
      <c r="E452">
        <f t="shared" si="34"/>
        <v>422.41060734504254</v>
      </c>
    </row>
    <row r="453" spans="2:5">
      <c r="B453">
        <f t="shared" si="35"/>
        <v>2070</v>
      </c>
      <c r="C453">
        <f t="shared" si="36"/>
        <v>4.1537283088237904E-7</v>
      </c>
      <c r="D453" s="13">
        <f t="shared" si="33"/>
        <v>34.5</v>
      </c>
      <c r="E453">
        <f t="shared" si="34"/>
        <v>415.37283088237905</v>
      </c>
    </row>
    <row r="454" spans="2:5">
      <c r="B454">
        <f t="shared" si="35"/>
        <v>2075</v>
      </c>
      <c r="C454">
        <f t="shared" si="36"/>
        <v>4.0845233987902956E-7</v>
      </c>
      <c r="D454" s="13">
        <f t="shared" si="33"/>
        <v>34.583333333333336</v>
      </c>
      <c r="E454">
        <f t="shared" si="34"/>
        <v>408.45233987902958</v>
      </c>
    </row>
    <row r="455" spans="2:5">
      <c r="B455">
        <f t="shared" si="35"/>
        <v>2080</v>
      </c>
      <c r="C455">
        <f t="shared" si="36"/>
        <v>4.0164717975757312E-7</v>
      </c>
      <c r="D455" s="13">
        <f t="shared" si="33"/>
        <v>34.666666666666664</v>
      </c>
      <c r="E455">
        <f t="shared" si="34"/>
        <v>401.6471797575731</v>
      </c>
    </row>
    <row r="456" spans="2:5">
      <c r="B456">
        <f t="shared" si="35"/>
        <v>2085</v>
      </c>
      <c r="C456">
        <f t="shared" si="36"/>
        <v>3.9495542851387585E-7</v>
      </c>
      <c r="D456" s="13">
        <f t="shared" si="33"/>
        <v>34.75</v>
      </c>
      <c r="E456">
        <f t="shared" si="34"/>
        <v>394.95542851387586</v>
      </c>
    </row>
    <row r="457" spans="2:5">
      <c r="B457">
        <f t="shared" si="35"/>
        <v>2090</v>
      </c>
      <c r="C457">
        <f t="shared" si="36"/>
        <v>3.8837519617425218E-7</v>
      </c>
      <c r="D457" s="13">
        <f t="shared" si="33"/>
        <v>34.833333333333336</v>
      </c>
      <c r="E457">
        <f t="shared" si="34"/>
        <v>388.37519617425215</v>
      </c>
    </row>
    <row r="458" spans="2:5">
      <c r="B458">
        <f t="shared" si="35"/>
        <v>2095</v>
      </c>
      <c r="C458">
        <f t="shared" si="36"/>
        <v>3.8190462426167388E-7</v>
      </c>
      <c r="D458" s="13">
        <f t="shared" si="33"/>
        <v>34.916666666666664</v>
      </c>
      <c r="E458">
        <f t="shared" si="34"/>
        <v>381.90462426167386</v>
      </c>
    </row>
    <row r="459" spans="2:5">
      <c r="B459">
        <f t="shared" si="35"/>
        <v>2100</v>
      </c>
      <c r="C459">
        <f t="shared" si="36"/>
        <v>3.7554188527087377E-7</v>
      </c>
      <c r="D459" s="13">
        <f t="shared" si="33"/>
        <v>35</v>
      </c>
      <c r="E459">
        <f t="shared" si="34"/>
        <v>375.54188527087376</v>
      </c>
    </row>
    <row r="460" spans="2:5">
      <c r="B460">
        <f t="shared" si="35"/>
        <v>2105</v>
      </c>
      <c r="C460">
        <f t="shared" si="36"/>
        <v>3.6928518215219741E-7</v>
      </c>
      <c r="D460" s="13">
        <f t="shared" si="33"/>
        <v>35.083333333333336</v>
      </c>
      <c r="E460">
        <f t="shared" si="34"/>
        <v>369.28518215219742</v>
      </c>
    </row>
    <row r="461" spans="2:5">
      <c r="B461">
        <f t="shared" si="35"/>
        <v>2110</v>
      </c>
      <c r="C461">
        <f t="shared" si="36"/>
        <v>3.6313274780405641E-7</v>
      </c>
      <c r="D461" s="13">
        <f t="shared" si="33"/>
        <v>35.166666666666664</v>
      </c>
      <c r="E461">
        <f t="shared" si="34"/>
        <v>363.13274780405641</v>
      </c>
    </row>
    <row r="462" spans="2:5">
      <c r="B462">
        <f t="shared" si="35"/>
        <v>2115</v>
      </c>
      <c r="C462">
        <f t="shared" si="36"/>
        <v>3.5708284457384006E-7</v>
      </c>
      <c r="D462" s="13">
        <f t="shared" si="33"/>
        <v>35.25</v>
      </c>
      <c r="E462">
        <f t="shared" si="34"/>
        <v>357.08284457384008</v>
      </c>
    </row>
    <row r="463" spans="2:5">
      <c r="B463">
        <f t="shared" si="35"/>
        <v>2120</v>
      </c>
      <c r="C463">
        <f t="shared" si="36"/>
        <v>3.5113376376714417E-7</v>
      </c>
      <c r="D463" s="13">
        <f t="shared" si="33"/>
        <v>35.333333333333336</v>
      </c>
      <c r="E463">
        <f t="shared" si="34"/>
        <v>351.13376376714416</v>
      </c>
    </row>
    <row r="464" spans="2:5">
      <c r="B464">
        <f t="shared" si="35"/>
        <v>2125</v>
      </c>
      <c r="C464">
        <f t="shared" si="36"/>
        <v>3.4528382516517882E-7</v>
      </c>
      <c r="D464" s="13">
        <f t="shared" si="33"/>
        <v>35.416666666666664</v>
      </c>
      <c r="E464">
        <f t="shared" si="34"/>
        <v>345.28382516517883</v>
      </c>
    </row>
    <row r="465" spans="2:5">
      <c r="B465">
        <f t="shared" si="35"/>
        <v>2130</v>
      </c>
      <c r="C465">
        <f t="shared" si="36"/>
        <v>3.3953137655021856E-7</v>
      </c>
      <c r="D465" s="13">
        <f t="shared" si="33"/>
        <v>35.5</v>
      </c>
      <c r="E465">
        <f t="shared" si="34"/>
        <v>339.53137655021857</v>
      </c>
    </row>
    <row r="466" spans="2:5">
      <c r="B466">
        <f t="shared" si="35"/>
        <v>2135</v>
      </c>
      <c r="C466">
        <f t="shared" si="36"/>
        <v>3.338747932389611E-7</v>
      </c>
      <c r="D466" s="13">
        <f t="shared" si="33"/>
        <v>35.583333333333336</v>
      </c>
      <c r="E466">
        <f t="shared" si="34"/>
        <v>333.8747932389611</v>
      </c>
    </row>
    <row r="467" spans="2:5">
      <c r="B467">
        <f t="shared" si="35"/>
        <v>2140</v>
      </c>
      <c r="C467">
        <f t="shared" si="36"/>
        <v>3.2831247762366236E-7</v>
      </c>
      <c r="D467" s="13">
        <f t="shared" si="33"/>
        <v>35.666666666666664</v>
      </c>
      <c r="E467">
        <f t="shared" si="34"/>
        <v>328.31247762366235</v>
      </c>
    </row>
    <row r="468" spans="2:5">
      <c r="B468">
        <f t="shared" si="35"/>
        <v>2145</v>
      </c>
      <c r="C468">
        <f t="shared" si="36"/>
        <v>3.2284285872091915E-7</v>
      </c>
      <c r="D468" s="13">
        <f t="shared" si="33"/>
        <v>35.75</v>
      </c>
      <c r="E468">
        <f t="shared" si="34"/>
        <v>322.84285872091914</v>
      </c>
    </row>
    <row r="469" spans="2:5">
      <c r="B469">
        <f t="shared" si="35"/>
        <v>2150</v>
      </c>
      <c r="C469">
        <f t="shared" si="36"/>
        <v>3.174643917279708E-7</v>
      </c>
      <c r="D469" s="13">
        <f t="shared" si="33"/>
        <v>35.833333333333336</v>
      </c>
      <c r="E469">
        <f t="shared" si="34"/>
        <v>317.46439172797079</v>
      </c>
    </row>
    <row r="470" spans="2:5">
      <c r="B470">
        <f t="shared" si="35"/>
        <v>2155</v>
      </c>
      <c r="C470">
        <f t="shared" si="36"/>
        <v>3.121755575863952E-7</v>
      </c>
      <c r="D470" s="13">
        <f t="shared" si="33"/>
        <v>35.916666666666664</v>
      </c>
      <c r="E470">
        <f t="shared" si="34"/>
        <v>312.1755575863952</v>
      </c>
    </row>
    <row r="471" spans="2:5">
      <c r="B471">
        <f t="shared" si="35"/>
        <v>2160</v>
      </c>
      <c r="C471">
        <f t="shared" si="36"/>
        <v>3.0697486255307637E-7</v>
      </c>
      <c r="D471" s="13">
        <f t="shared" si="33"/>
        <v>36</v>
      </c>
      <c r="E471">
        <f t="shared" si="34"/>
        <v>306.97486255307638</v>
      </c>
    </row>
    <row r="472" spans="2:5">
      <c r="B472">
        <f t="shared" si="35"/>
        <v>2165</v>
      </c>
      <c r="C472">
        <f t="shared" si="36"/>
        <v>3.0186083777832158E-7</v>
      </c>
      <c r="D472" s="13">
        <f t="shared" si="33"/>
        <v>36.083333333333336</v>
      </c>
      <c r="E472">
        <f t="shared" si="34"/>
        <v>301.86083777832158</v>
      </c>
    </row>
    <row r="473" spans="2:5">
      <c r="B473">
        <f t="shared" si="35"/>
        <v>2170</v>
      </c>
      <c r="C473">
        <f t="shared" si="36"/>
        <v>2.9683203889100881E-7</v>
      </c>
      <c r="D473" s="13">
        <f t="shared" si="33"/>
        <v>36.166666666666664</v>
      </c>
      <c r="E473">
        <f t="shared" si="34"/>
        <v>296.83203889100878</v>
      </c>
    </row>
    <row r="474" spans="2:5">
      <c r="B474">
        <f t="shared" si="35"/>
        <v>2175</v>
      </c>
      <c r="C474">
        <f t="shared" si="36"/>
        <v>2.9188704559064891E-7</v>
      </c>
      <c r="D474" s="13">
        <f t="shared" si="33"/>
        <v>36.25</v>
      </c>
      <c r="E474">
        <f t="shared" si="34"/>
        <v>291.88704559064894</v>
      </c>
    </row>
    <row r="475" spans="2:5">
      <c r="B475">
        <f t="shared" si="35"/>
        <v>2180</v>
      </c>
      <c r="C475">
        <f t="shared" si="36"/>
        <v>2.8702446124624462E-7</v>
      </c>
      <c r="D475" s="13">
        <f t="shared" si="33"/>
        <v>36.333333333333336</v>
      </c>
      <c r="E475">
        <f t="shared" si="34"/>
        <v>287.02446124624464</v>
      </c>
    </row>
    <row r="476" spans="2:5">
      <c r="B476">
        <f t="shared" si="35"/>
        <v>2185</v>
      </c>
      <c r="C476">
        <f t="shared" si="36"/>
        <v>2.8224291250183583E-7</v>
      </c>
      <c r="D476" s="13">
        <f t="shared" si="33"/>
        <v>36.416666666666664</v>
      </c>
      <c r="E476">
        <f t="shared" si="34"/>
        <v>282.24291250183586</v>
      </c>
    </row>
    <row r="477" spans="2:5">
      <c r="B477">
        <f t="shared" si="35"/>
        <v>2190</v>
      </c>
      <c r="C477">
        <f t="shared" si="36"/>
        <v>2.7754104888861806E-7</v>
      </c>
      <c r="D477" s="13">
        <f t="shared" si="33"/>
        <v>36.5</v>
      </c>
      <c r="E477">
        <f t="shared" si="34"/>
        <v>277.54104888861804</v>
      </c>
    </row>
    <row r="478" spans="2:5">
      <c r="B478">
        <f t="shared" si="35"/>
        <v>2195</v>
      </c>
      <c r="C478">
        <f t="shared" si="36"/>
        <v>2.7291754244352473E-7</v>
      </c>
      <c r="D478" s="13">
        <f t="shared" si="33"/>
        <v>36.583333333333336</v>
      </c>
      <c r="E478">
        <f t="shared" si="34"/>
        <v>272.91754244352472</v>
      </c>
    </row>
    <row r="479" spans="2:5">
      <c r="B479">
        <f t="shared" si="35"/>
        <v>2200</v>
      </c>
      <c r="C479">
        <f t="shared" si="36"/>
        <v>2.6837108733416661E-7</v>
      </c>
      <c r="D479" s="13">
        <f t="shared" si="33"/>
        <v>36.666666666666664</v>
      </c>
      <c r="E479">
        <f t="shared" si="34"/>
        <v>268.37108733416659</v>
      </c>
    </row>
    <row r="480" spans="2:5">
      <c r="B480">
        <f t="shared" si="35"/>
        <v>2205</v>
      </c>
      <c r="C480">
        <f t="shared" si="36"/>
        <v>2.6390039949002073E-7</v>
      </c>
      <c r="D480" s="13">
        <f t="shared" si="33"/>
        <v>36.75</v>
      </c>
      <c r="E480">
        <f t="shared" si="34"/>
        <v>263.90039949002073</v>
      </c>
    </row>
    <row r="481" spans="2:5">
      <c r="B481">
        <f t="shared" si="35"/>
        <v>2210</v>
      </c>
      <c r="C481">
        <f t="shared" si="36"/>
        <v>2.5950421623976634E-7</v>
      </c>
      <c r="D481" s="13">
        <f t="shared" si="33"/>
        <v>36.833333333333336</v>
      </c>
      <c r="E481">
        <f t="shared" si="34"/>
        <v>259.50421623976632</v>
      </c>
    </row>
    <row r="482" spans="2:5">
      <c r="B482">
        <f t="shared" si="35"/>
        <v>2215</v>
      </c>
      <c r="C482">
        <f t="shared" si="36"/>
        <v>2.5518129595466439E-7</v>
      </c>
      <c r="D482" s="13">
        <f t="shared" si="33"/>
        <v>36.916666666666664</v>
      </c>
      <c r="E482">
        <f t="shared" si="34"/>
        <v>255.18129595466439</v>
      </c>
    </row>
    <row r="483" spans="2:5">
      <c r="B483">
        <f t="shared" si="35"/>
        <v>2220</v>
      </c>
      <c r="C483">
        <f t="shared" si="36"/>
        <v>2.5093041769787994E-7</v>
      </c>
      <c r="D483" s="13">
        <f t="shared" si="33"/>
        <v>37</v>
      </c>
      <c r="E483">
        <f t="shared" si="34"/>
        <v>250.93041769787993</v>
      </c>
    </row>
    <row r="484" spans="2:5">
      <c r="B484">
        <f t="shared" si="35"/>
        <v>2225</v>
      </c>
      <c r="C484">
        <f t="shared" si="36"/>
        <v>2.4675038087964918E-7</v>
      </c>
      <c r="D484" s="13">
        <f t="shared" si="33"/>
        <v>37.083333333333336</v>
      </c>
      <c r="E484">
        <f t="shared" si="34"/>
        <v>246.75038087964919</v>
      </c>
    </row>
    <row r="485" spans="2:5">
      <c r="B485">
        <f t="shared" si="35"/>
        <v>2230</v>
      </c>
      <c r="C485">
        <f t="shared" si="36"/>
        <v>2.4264000491819284E-7</v>
      </c>
      <c r="D485" s="13">
        <f t="shared" si="33"/>
        <v>37.166666666666664</v>
      </c>
      <c r="E485">
        <f t="shared" si="34"/>
        <v>242.64000491819283</v>
      </c>
    </row>
    <row r="486" spans="2:5">
      <c r="B486">
        <f t="shared" si="35"/>
        <v>2235</v>
      </c>
      <c r="C486">
        <f t="shared" si="36"/>
        <v>2.3859812890628017E-7</v>
      </c>
      <c r="D486" s="13">
        <f t="shared" si="33"/>
        <v>37.25</v>
      </c>
      <c r="E486">
        <f t="shared" si="34"/>
        <v>238.59812890628018</v>
      </c>
    </row>
    <row r="487" spans="2:5">
      <c r="B487">
        <f t="shared" si="35"/>
        <v>2240</v>
      </c>
      <c r="C487">
        <f t="shared" si="36"/>
        <v>2.3462361128335043E-7</v>
      </c>
      <c r="D487" s="13">
        <f t="shared" si="33"/>
        <v>37.333333333333336</v>
      </c>
      <c r="E487">
        <f t="shared" si="34"/>
        <v>234.62361128335044</v>
      </c>
    </row>
    <row r="488" spans="2:5">
      <c r="B488">
        <f t="shared" si="35"/>
        <v>2245</v>
      </c>
      <c r="C488">
        <f t="shared" si="36"/>
        <v>2.3071532951309803E-7</v>
      </c>
      <c r="D488" s="13">
        <f t="shared" ref="D488:D519" si="37">B488/60</f>
        <v>37.416666666666664</v>
      </c>
      <c r="E488">
        <f t="shared" ref="E488:E519" si="38">C488*10^9</f>
        <v>230.71532951309803</v>
      </c>
    </row>
    <row r="489" spans="2:5">
      <c r="B489">
        <f t="shared" si="35"/>
        <v>2250</v>
      </c>
      <c r="C489">
        <f t="shared" si="36"/>
        <v>2.2687217976643065E-7</v>
      </c>
      <c r="D489" s="13">
        <f t="shared" si="37"/>
        <v>37.5</v>
      </c>
      <c r="E489">
        <f t="shared" si="38"/>
        <v>226.87217976643066</v>
      </c>
    </row>
    <row r="490" spans="2:5">
      <c r="B490">
        <f t="shared" si="35"/>
        <v>2255</v>
      </c>
      <c r="C490">
        <f t="shared" si="36"/>
        <v>2.2309307660971121E-7</v>
      </c>
      <c r="D490" s="13">
        <f t="shared" si="37"/>
        <v>37.583333333333336</v>
      </c>
      <c r="E490">
        <f t="shared" si="38"/>
        <v>223.0930766097112</v>
      </c>
    </row>
    <row r="491" spans="2:5">
      <c r="B491">
        <f t="shared" ref="B491:B519" si="39">B490+$J$31/372</f>
        <v>2260</v>
      </c>
      <c r="C491">
        <f t="shared" si="36"/>
        <v>2.1937695269819555E-7</v>
      </c>
      <c r="D491" s="13">
        <f t="shared" si="37"/>
        <v>37.666666666666664</v>
      </c>
      <c r="E491">
        <f t="shared" si="38"/>
        <v>219.37695269819554</v>
      </c>
    </row>
    <row r="492" spans="2:5">
      <c r="B492">
        <f t="shared" si="39"/>
        <v>2265</v>
      </c>
      <c r="C492">
        <f t="shared" si="36"/>
        <v>2.1572275847457798E-7</v>
      </c>
      <c r="D492" s="13">
        <f t="shared" si="37"/>
        <v>37.75</v>
      </c>
      <c r="E492">
        <f t="shared" si="38"/>
        <v>215.72275847457797</v>
      </c>
    </row>
    <row r="493" spans="2:5">
      <c r="B493">
        <f t="shared" si="39"/>
        <v>2270</v>
      </c>
      <c r="C493">
        <f t="shared" si="36"/>
        <v>2.1212946187256192E-7</v>
      </c>
      <c r="D493" s="13">
        <f t="shared" si="37"/>
        <v>37.833333333333336</v>
      </c>
      <c r="E493">
        <f t="shared" si="38"/>
        <v>212.12946187256193</v>
      </c>
    </row>
    <row r="494" spans="2:5">
      <c r="B494">
        <f t="shared" si="39"/>
        <v>2275</v>
      </c>
      <c r="C494">
        <f t="shared" si="36"/>
        <v>2.0859604802536971E-7</v>
      </c>
      <c r="D494" s="13">
        <f t="shared" si="37"/>
        <v>37.916666666666664</v>
      </c>
      <c r="E494">
        <f t="shared" si="38"/>
        <v>208.5960480253697</v>
      </c>
    </row>
    <row r="495" spans="2:5">
      <c r="B495">
        <f t="shared" si="39"/>
        <v>2280</v>
      </c>
      <c r="C495">
        <f t="shared" si="36"/>
        <v>2.051215189791104E-7</v>
      </c>
      <c r="D495" s="13">
        <f t="shared" si="37"/>
        <v>38</v>
      </c>
      <c r="E495">
        <f t="shared" si="38"/>
        <v>205.12151897911039</v>
      </c>
    </row>
    <row r="496" spans="2:5">
      <c r="B496">
        <f t="shared" si="39"/>
        <v>2285</v>
      </c>
      <c r="C496">
        <f t="shared" si="36"/>
        <v>2.0170489341092435E-7</v>
      </c>
      <c r="D496" s="13">
        <f t="shared" si="37"/>
        <v>38.083333333333336</v>
      </c>
      <c r="E496">
        <f t="shared" si="38"/>
        <v>201.70489341092434</v>
      </c>
    </row>
    <row r="497" spans="2:5">
      <c r="B497">
        <f t="shared" si="39"/>
        <v>2290</v>
      </c>
      <c r="C497">
        <f t="shared" si="36"/>
        <v>1.9834520635182482E-7</v>
      </c>
      <c r="D497" s="13">
        <f t="shared" si="37"/>
        <v>38.166666666666664</v>
      </c>
      <c r="E497">
        <f t="shared" si="38"/>
        <v>198.34520635182483</v>
      </c>
    </row>
    <row r="498" spans="2:5">
      <c r="B498">
        <f t="shared" si="39"/>
        <v>2295</v>
      </c>
      <c r="C498">
        <f t="shared" si="36"/>
        <v>1.9504150891415874E-7</v>
      </c>
      <c r="D498" s="13">
        <f t="shared" si="37"/>
        <v>38.25</v>
      </c>
      <c r="E498">
        <f t="shared" si="38"/>
        <v>195.04150891415875</v>
      </c>
    </row>
    <row r="499" spans="2:5">
      <c r="B499">
        <f t="shared" si="39"/>
        <v>2300</v>
      </c>
      <c r="C499">
        <f t="shared" si="36"/>
        <v>1.9179286802360887E-7</v>
      </c>
      <c r="D499" s="13">
        <f t="shared" si="37"/>
        <v>38.333333333333336</v>
      </c>
      <c r="E499">
        <f t="shared" si="38"/>
        <v>191.79286802360886</v>
      </c>
    </row>
    <row r="500" spans="2:5">
      <c r="B500">
        <f t="shared" si="39"/>
        <v>2305</v>
      </c>
      <c r="C500">
        <f t="shared" si="36"/>
        <v>1.8859836615566315E-7</v>
      </c>
      <c r="D500" s="13">
        <f t="shared" si="37"/>
        <v>38.416666666666664</v>
      </c>
      <c r="E500">
        <f t="shared" si="38"/>
        <v>188.59836615566314</v>
      </c>
    </row>
    <row r="501" spans="2:5">
      <c r="B501">
        <f t="shared" si="39"/>
        <v>2310</v>
      </c>
      <c r="C501">
        <f t="shared" si="36"/>
        <v>1.8545710107647433E-7</v>
      </c>
      <c r="D501" s="13">
        <f t="shared" si="37"/>
        <v>38.5</v>
      </c>
      <c r="E501">
        <f t="shared" si="38"/>
        <v>185.45710107647432</v>
      </c>
    </row>
    <row r="502" spans="2:5">
      <c r="B502">
        <f t="shared" si="39"/>
        <v>2315</v>
      </c>
      <c r="C502">
        <f t="shared" si="36"/>
        <v>1.8236818558803965E-7</v>
      </c>
      <c r="D502" s="13">
        <f t="shared" si="37"/>
        <v>38.583333333333336</v>
      </c>
      <c r="E502">
        <f t="shared" si="38"/>
        <v>182.36818558803964</v>
      </c>
    </row>
    <row r="503" spans="2:5">
      <c r="B503">
        <f t="shared" si="39"/>
        <v>2320</v>
      </c>
      <c r="C503">
        <f t="shared" si="36"/>
        <v>1.7933074727762634E-7</v>
      </c>
      <c r="D503" s="13">
        <f t="shared" si="37"/>
        <v>38.666666666666664</v>
      </c>
      <c r="E503">
        <f t="shared" si="38"/>
        <v>179.33074727762633</v>
      </c>
    </row>
    <row r="504" spans="2:5">
      <c r="B504">
        <f t="shared" si="39"/>
        <v>2325</v>
      </c>
      <c r="C504">
        <f t="shared" si="36"/>
        <v>1.7634392827137314E-7</v>
      </c>
      <c r="D504" s="13">
        <f t="shared" si="37"/>
        <v>38.75</v>
      </c>
      <c r="E504">
        <f t="shared" si="38"/>
        <v>176.34392827137313</v>
      </c>
    </row>
    <row r="505" spans="2:5">
      <c r="B505">
        <f t="shared" si="39"/>
        <v>2330</v>
      </c>
      <c r="C505">
        <f t="shared" ref="C505:C519" si="40">$I$36*EXP(-$I$32*(B505-1680))+(1/$I$32)*($I$33+$I$34*((B505-1680)-1/$I$32))</f>
        <v>1.7340688499199826E-7</v>
      </c>
      <c r="D505" s="13">
        <f t="shared" si="37"/>
        <v>38.833333333333336</v>
      </c>
      <c r="E505">
        <f t="shared" si="38"/>
        <v>173.40688499199825</v>
      </c>
    </row>
    <row r="506" spans="2:5">
      <c r="B506">
        <f t="shared" si="39"/>
        <v>2335</v>
      </c>
      <c r="C506">
        <f t="shared" si="40"/>
        <v>1.7051878792054483E-7</v>
      </c>
      <c r="D506" s="13">
        <f t="shared" si="37"/>
        <v>38.916666666666664</v>
      </c>
      <c r="E506">
        <f t="shared" si="38"/>
        <v>170.51878792054484</v>
      </c>
    </row>
    <row r="507" spans="2:5">
      <c r="B507">
        <f t="shared" si="39"/>
        <v>2340</v>
      </c>
      <c r="C507">
        <f t="shared" si="40"/>
        <v>1.6767882136209728E-7</v>
      </c>
      <c r="D507" s="13">
        <f t="shared" si="37"/>
        <v>39</v>
      </c>
      <c r="E507">
        <f t="shared" si="38"/>
        <v>167.6788213620973</v>
      </c>
    </row>
    <row r="508" spans="2:5">
      <c r="B508">
        <f t="shared" si="39"/>
        <v>2345</v>
      </c>
      <c r="C508">
        <f t="shared" si="40"/>
        <v>1.6488618321540176E-7</v>
      </c>
      <c r="D508" s="13">
        <f t="shared" si="37"/>
        <v>39.083333333333336</v>
      </c>
      <c r="E508">
        <f t="shared" si="38"/>
        <v>164.88618321540176</v>
      </c>
    </row>
    <row r="509" spans="2:5">
      <c r="B509">
        <f t="shared" si="39"/>
        <v>2350</v>
      </c>
      <c r="C509">
        <f t="shared" si="40"/>
        <v>1.6214008474632608E-7</v>
      </c>
      <c r="D509" s="13">
        <f t="shared" si="37"/>
        <v>39.166666666666664</v>
      </c>
      <c r="E509">
        <f t="shared" si="38"/>
        <v>162.1400847463261</v>
      </c>
    </row>
    <row r="510" spans="2:5">
      <c r="B510">
        <f t="shared" si="39"/>
        <v>2355</v>
      </c>
      <c r="C510">
        <f t="shared" si="40"/>
        <v>1.5943975036509483E-7</v>
      </c>
      <c r="D510" s="13">
        <f t="shared" si="37"/>
        <v>39.25</v>
      </c>
      <c r="E510">
        <f t="shared" si="38"/>
        <v>159.43975036509482</v>
      </c>
    </row>
    <row r="511" spans="2:5">
      <c r="B511">
        <f t="shared" si="39"/>
        <v>2360</v>
      </c>
      <c r="C511">
        <f t="shared" si="40"/>
        <v>1.5678441740723699E-7</v>
      </c>
      <c r="D511" s="13">
        <f t="shared" si="37"/>
        <v>39.333333333333336</v>
      </c>
      <c r="E511">
        <f t="shared" si="38"/>
        <v>156.78441740723699</v>
      </c>
    </row>
    <row r="512" spans="2:5">
      <c r="B512">
        <f t="shared" si="39"/>
        <v>2365</v>
      </c>
      <c r="C512">
        <f t="shared" si="40"/>
        <v>1.5417333591818415E-7</v>
      </c>
      <c r="D512" s="13">
        <f t="shared" si="37"/>
        <v>39.416666666666664</v>
      </c>
      <c r="E512">
        <f t="shared" si="38"/>
        <v>154.17333591818414</v>
      </c>
    </row>
    <row r="513" spans="2:5">
      <c r="B513">
        <f t="shared" si="39"/>
        <v>2370</v>
      </c>
      <c r="C513">
        <f t="shared" si="40"/>
        <v>1.5160576844145811E-7</v>
      </c>
      <c r="D513" s="13">
        <f t="shared" si="37"/>
        <v>39.5</v>
      </c>
      <c r="E513">
        <f t="shared" si="38"/>
        <v>151.60576844145811</v>
      </c>
    </row>
    <row r="514" spans="2:5">
      <c r="B514">
        <f t="shared" si="39"/>
        <v>2375</v>
      </c>
      <c r="C514">
        <f t="shared" si="40"/>
        <v>1.4908098981038882E-7</v>
      </c>
      <c r="D514" s="13">
        <f t="shared" si="37"/>
        <v>39.583333333333336</v>
      </c>
      <c r="E514">
        <f t="shared" si="38"/>
        <v>149.08098981038881</v>
      </c>
    </row>
    <row r="515" spans="2:5">
      <c r="B515">
        <f t="shared" si="39"/>
        <v>2380</v>
      </c>
      <c r="C515">
        <f t="shared" si="40"/>
        <v>1.4659828694330291E-7</v>
      </c>
      <c r="D515" s="13">
        <f t="shared" si="37"/>
        <v>39.666666666666664</v>
      </c>
      <c r="E515">
        <f t="shared" si="38"/>
        <v>146.5982869433029</v>
      </c>
    </row>
    <row r="516" spans="2:5">
      <c r="B516">
        <f t="shared" si="39"/>
        <v>2385</v>
      </c>
      <c r="C516">
        <f t="shared" si="40"/>
        <v>1.441569586421258E-7</v>
      </c>
      <c r="D516" s="13">
        <f t="shared" si="37"/>
        <v>39.75</v>
      </c>
      <c r="E516">
        <f t="shared" si="38"/>
        <v>144.1569586421258</v>
      </c>
    </row>
    <row r="517" spans="2:5">
      <c r="B517">
        <f t="shared" si="39"/>
        <v>2390</v>
      </c>
      <c r="C517">
        <f t="shared" si="40"/>
        <v>1.4175631539434007E-7</v>
      </c>
      <c r="D517" s="13">
        <f t="shared" si="37"/>
        <v>39.833333333333336</v>
      </c>
      <c r="E517">
        <f t="shared" si="38"/>
        <v>141.75631539434008</v>
      </c>
    </row>
    <row r="518" spans="2:5">
      <c r="B518">
        <f t="shared" si="39"/>
        <v>2395</v>
      </c>
      <c r="C518">
        <f t="shared" si="40"/>
        <v>1.3939567917824383E-7</v>
      </c>
      <c r="D518" s="13">
        <f t="shared" si="37"/>
        <v>39.916666666666664</v>
      </c>
      <c r="E518">
        <f t="shared" si="38"/>
        <v>139.39567917824382</v>
      </c>
    </row>
    <row r="519" spans="2:5">
      <c r="B519" s="16">
        <f t="shared" si="39"/>
        <v>2400</v>
      </c>
      <c r="C519">
        <f t="shared" si="40"/>
        <v>1.3707438327145509E-7</v>
      </c>
      <c r="D519" s="13">
        <f t="shared" si="37"/>
        <v>40</v>
      </c>
      <c r="E519">
        <f t="shared" si="38"/>
        <v>137.0743832714551</v>
      </c>
    </row>
    <row r="520" spans="2:5">
      <c r="D520" s="13"/>
    </row>
    <row r="521" spans="2:5">
      <c r="D521" s="13"/>
    </row>
    <row r="522" spans="2:5">
      <c r="D522" s="13"/>
    </row>
    <row r="523" spans="2:5">
      <c r="D523" s="13"/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DO521"/>
  <sheetViews>
    <sheetView zoomScaleNormal="100" workbookViewId="0">
      <selection activeCell="A10" sqref="A10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6" max="7" width="12.125" bestFit="1" customWidth="1"/>
    <col min="8" max="8" width="14.375" customWidth="1"/>
    <col min="9" max="9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</row>
    <row r="8" spans="1:119">
      <c r="A8" s="4"/>
      <c r="B8" s="5"/>
      <c r="C8" s="5"/>
      <c r="D8" s="5"/>
      <c r="E8" s="5"/>
      <c r="F8" s="5"/>
      <c r="G8" s="6"/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23">
        <v>165.46</v>
      </c>
      <c r="C11" s="20"/>
      <c r="D11">
        <v>165.46</v>
      </c>
      <c r="E11">
        <v>165.46</v>
      </c>
      <c r="F11">
        <v>165.46</v>
      </c>
      <c r="G11">
        <v>165.46</v>
      </c>
      <c r="H11">
        <v>165.46</v>
      </c>
      <c r="I11">
        <v>165.46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/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/>
      <c r="D13" s="13">
        <f>1/180</f>
        <v>5.5555555555555558E-3</v>
      </c>
      <c r="E13" s="13">
        <f t="shared" ref="E13:I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/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/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>
      <c r="A16" t="s">
        <v>1</v>
      </c>
      <c r="B16" s="13">
        <v>0.9</v>
      </c>
      <c r="C16" s="14"/>
      <c r="D16">
        <v>0.9</v>
      </c>
      <c r="E16">
        <v>0.9</v>
      </c>
      <c r="F16">
        <v>0.9</v>
      </c>
      <c r="G16">
        <v>0.9</v>
      </c>
      <c r="H16">
        <v>0.9</v>
      </c>
      <c r="I16">
        <v>0.9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/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/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/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>
      <c r="A20" s="15" t="s">
        <v>2</v>
      </c>
      <c r="B20" s="22">
        <f>5.84*10^-11</f>
        <v>5.84E-11</v>
      </c>
      <c r="C20" s="19"/>
      <c r="D20" s="22">
        <f t="shared" ref="D20:I20" si="1">5.84*10^-11</f>
        <v>5.84E-11</v>
      </c>
      <c r="E20" s="22">
        <f t="shared" si="1"/>
        <v>5.84E-11</v>
      </c>
      <c r="F20" s="22">
        <f t="shared" si="1"/>
        <v>5.84E-11</v>
      </c>
      <c r="G20" s="22">
        <f t="shared" si="1"/>
        <v>5.84E-11</v>
      </c>
      <c r="H20" s="22">
        <f t="shared" si="1"/>
        <v>5.84E-11</v>
      </c>
      <c r="I20" s="22">
        <f t="shared" si="1"/>
        <v>5.84E-11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3</v>
      </c>
      <c r="B21" s="13">
        <v>0</v>
      </c>
      <c r="C21" s="13"/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13">
        <v>0</v>
      </c>
      <c r="C22" s="13"/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3</v>
      </c>
      <c r="B23" s="13">
        <v>0</v>
      </c>
      <c r="C23" s="13"/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13">
        <v>0</v>
      </c>
      <c r="C24" s="13"/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 s="22">
        <f>2*10^-10</f>
        <v>2.0000000000000001E-10</v>
      </c>
      <c r="C25" s="13"/>
      <c r="D25">
        <f>2*10^-10</f>
        <v>2.0000000000000001E-10</v>
      </c>
      <c r="E25">
        <v>0</v>
      </c>
      <c r="F25">
        <v>0</v>
      </c>
      <c r="G25">
        <v>0</v>
      </c>
      <c r="H25">
        <v>0</v>
      </c>
      <c r="I25">
        <v>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3</v>
      </c>
      <c r="B26">
        <v>0</v>
      </c>
      <c r="C26" s="13"/>
      <c r="D26">
        <f>- 1.6666666666667*10^-12</f>
        <v>-1.6666666666667001E-12</v>
      </c>
      <c r="E26">
        <v>0</v>
      </c>
      <c r="F26">
        <v>0</v>
      </c>
      <c r="G26">
        <v>0</v>
      </c>
      <c r="H26">
        <v>0</v>
      </c>
      <c r="I26">
        <v>0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13">
        <v>0</v>
      </c>
      <c r="C27" s="13"/>
      <c r="D27">
        <v>0</v>
      </c>
      <c r="E27">
        <v>0</v>
      </c>
      <c r="F27">
        <v>0</v>
      </c>
      <c r="G27">
        <f>1*10^-5</f>
        <v>1.0000000000000001E-5</v>
      </c>
      <c r="H27">
        <f>1*10^-5</f>
        <v>1.0000000000000001E-5</v>
      </c>
      <c r="I27">
        <v>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3</v>
      </c>
      <c r="B28" s="13">
        <v>0</v>
      </c>
      <c r="C28" s="13"/>
      <c r="D28">
        <v>0</v>
      </c>
      <c r="E28">
        <v>0</v>
      </c>
      <c r="F28">
        <f>5.55555555555555*10^-8</f>
        <v>5.5555555555555502E-8</v>
      </c>
      <c r="G28">
        <v>0</v>
      </c>
      <c r="H28">
        <f>-5.55555555555555*10^-8</f>
        <v>-5.5555555555555502E-8</v>
      </c>
      <c r="I28" s="13">
        <v>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14</v>
      </c>
      <c r="B30" s="21">
        <v>0</v>
      </c>
      <c r="C30" s="13"/>
      <c r="D30" s="21">
        <v>1</v>
      </c>
      <c r="E30" s="21">
        <v>2</v>
      </c>
      <c r="F30" s="21">
        <v>3</v>
      </c>
      <c r="G30" s="21">
        <v>4</v>
      </c>
      <c r="H30" s="21">
        <v>5</v>
      </c>
      <c r="I30" s="21">
        <v>6</v>
      </c>
      <c r="J30" s="21">
        <v>7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6</v>
      </c>
      <c r="B31">
        <v>0</v>
      </c>
      <c r="D31">
        <v>600</v>
      </c>
      <c r="E31">
        <v>720</v>
      </c>
      <c r="F31">
        <v>1020</v>
      </c>
      <c r="G31">
        <v>1200</v>
      </c>
      <c r="H31">
        <v>1380</v>
      </c>
      <c r="I31">
        <v>1560</v>
      </c>
      <c r="J31">
        <v>1860</v>
      </c>
    </row>
    <row r="32" spans="1:119">
      <c r="A32" s="10" t="s">
        <v>7</v>
      </c>
      <c r="B32">
        <f>B13*(1+B14-B12*B18*B16*B15)</f>
        <v>3.3611111111111112E-3</v>
      </c>
      <c r="D32">
        <f>D13*(1+D14-D12*D18*D16*D15)</f>
        <v>3.3611111111111112E-3</v>
      </c>
      <c r="E32">
        <f t="shared" ref="E32:I32" si="2">E13*(1+E14-E12*E18*E16*E15)</f>
        <v>3.3611111111111112E-3</v>
      </c>
      <c r="F32">
        <f t="shared" si="2"/>
        <v>3.3611111111111112E-3</v>
      </c>
      <c r="G32">
        <f t="shared" si="2"/>
        <v>3.3611111111111112E-3</v>
      </c>
      <c r="H32">
        <f t="shared" si="2"/>
        <v>3.3611111111111112E-3</v>
      </c>
      <c r="I32">
        <f t="shared" si="2"/>
        <v>3.3611111111111112E-3</v>
      </c>
    </row>
    <row r="33" spans="1:9">
      <c r="A33" s="10" t="s">
        <v>4</v>
      </c>
      <c r="B33">
        <f>1/B11*(B20+B22*B24*B15+(1-B12)*(B25+B27)*B19*B17*B15)</f>
        <v>8.4249969781216001E-13</v>
      </c>
      <c r="D33">
        <f t="shared" ref="D33:I33" si="3">1/D11*(D20+D22*D24*D15+(1-D12)*(D25+D27)*D19*D17*D15)</f>
        <v>8.4249969781216001E-13</v>
      </c>
      <c r="E33">
        <f t="shared" si="3"/>
        <v>3.5295539707482168E-13</v>
      </c>
      <c r="F33">
        <f t="shared" si="3"/>
        <v>3.5295539707482168E-13</v>
      </c>
      <c r="G33">
        <f t="shared" si="3"/>
        <v>2.4477567992263989E-8</v>
      </c>
      <c r="H33">
        <f t="shared" si="3"/>
        <v>2.4477567992263989E-8</v>
      </c>
      <c r="I33">
        <f t="shared" si="3"/>
        <v>3.5295539707482168E-13</v>
      </c>
    </row>
    <row r="34" spans="1:9">
      <c r="A34" s="10" t="s">
        <v>5</v>
      </c>
      <c r="B34">
        <f>1/B11*(B21+B23*B24*B15+(1-B12)*(B26+B28)*B19*B17*B15)</f>
        <v>0</v>
      </c>
      <c r="D34">
        <f t="shared" ref="D34:I34" si="4">1/D11*(D21+D23*D24*D15+(1-D12)*(D26+D28)*D19*D17*D15)</f>
        <v>-4.0795358394779011E-15</v>
      </c>
      <c r="E34">
        <f t="shared" si="4"/>
        <v>0</v>
      </c>
      <c r="F34">
        <f t="shared" si="4"/>
        <v>1.3598452798259385E-10</v>
      </c>
      <c r="G34">
        <f t="shared" si="4"/>
        <v>0</v>
      </c>
      <c r="H34">
        <f t="shared" si="4"/>
        <v>-1.3598452798259385E-10</v>
      </c>
      <c r="I34">
        <f t="shared" si="4"/>
        <v>0</v>
      </c>
    </row>
    <row r="35" spans="1:9">
      <c r="A35" s="10" t="s">
        <v>8</v>
      </c>
      <c r="B35">
        <f>0.1*10^-9</f>
        <v>1.0000000000000002E-10</v>
      </c>
      <c r="C35" s="14"/>
      <c r="D35">
        <f>C159</f>
        <v>2.3060832198639525E-10</v>
      </c>
      <c r="E35">
        <f>C183</f>
        <v>2.1147226393488626E-10</v>
      </c>
      <c r="F35">
        <f>C243</f>
        <v>1.4385122441062534E-10</v>
      </c>
      <c r="G35">
        <f>C279</f>
        <v>1.8186321178586282E-6</v>
      </c>
      <c r="H35">
        <f>C315</f>
        <v>4.2988587974145032E-6</v>
      </c>
      <c r="I35">
        <f>C351</f>
        <v>3.8347412624215826E-6</v>
      </c>
    </row>
    <row r="36" spans="1:9">
      <c r="A36" s="10" t="s">
        <v>11</v>
      </c>
      <c r="B36">
        <f>B35-(1/B32)*(B33-B34/B32)</f>
        <v>-1.5066106711766743E-10</v>
      </c>
      <c r="D36">
        <f>D35-(1/D32)*(D33-D34/D32)</f>
        <v>-3.8116731708423708E-10</v>
      </c>
      <c r="E36">
        <f t="shared" ref="E36:H36" si="5">E35-(1/E32)*(E33-E34/E32)</f>
        <v>1.064607408382451E-10</v>
      </c>
      <c r="F36">
        <f t="shared" si="5"/>
        <v>1.2037191238133228E-5</v>
      </c>
      <c r="G36">
        <f t="shared" si="5"/>
        <v>-5.4639500947157819E-6</v>
      </c>
      <c r="H36">
        <f t="shared" si="5"/>
        <v>-1.5020875813591819E-5</v>
      </c>
      <c r="I36">
        <f>I35-(1/I32)*(I33-I34/I32)</f>
        <v>3.8346362508984856E-6</v>
      </c>
    </row>
    <row r="38" spans="1:9">
      <c r="A38" s="17"/>
      <c r="B38" s="17" t="s">
        <v>9</v>
      </c>
      <c r="C38" s="17" t="s">
        <v>10</v>
      </c>
      <c r="D38" s="17" t="s">
        <v>12</v>
      </c>
      <c r="E38" s="17" t="s">
        <v>13</v>
      </c>
    </row>
    <row r="39" spans="1:9">
      <c r="B39" s="16">
        <v>0</v>
      </c>
      <c r="C39" s="16">
        <f>B35</f>
        <v>1.0000000000000002E-10</v>
      </c>
      <c r="D39" s="13">
        <f>B39/60</f>
        <v>0</v>
      </c>
      <c r="E39">
        <f>C39*10^9</f>
        <v>0.10000000000000002</v>
      </c>
    </row>
    <row r="40" spans="1:9">
      <c r="B40">
        <f>B39+J31/372</f>
        <v>5</v>
      </c>
      <c r="C40">
        <f>$B$36*EXP(-$B$32*B40)+(1/$B$32)*($B$33+$B$34*(B40-1/$B$32))</f>
        <v>1.0251078626202015E-10</v>
      </c>
      <c r="D40" s="13">
        <f t="shared" ref="D40:D103" si="6">B40/60</f>
        <v>8.3333333333333329E-2</v>
      </c>
      <c r="E40">
        <f t="shared" ref="E40:E103" si="7">C40*10^9</f>
        <v>0.10251078626202015</v>
      </c>
    </row>
    <row r="41" spans="1:9">
      <c r="B41">
        <f>B40+$J$31/372</f>
        <v>10</v>
      </c>
      <c r="C41">
        <f t="shared" ref="C41:C104" si="8">$B$36*EXP(-$B$32*B41)+(1/$B$32)*($B$33+$B$34*(B41-1/$B$32))</f>
        <v>1.049797299447054E-10</v>
      </c>
      <c r="D41" s="13">
        <f t="shared" si="6"/>
        <v>0.16666666666666666</v>
      </c>
      <c r="E41">
        <f t="shared" si="7"/>
        <v>0.1049797299447054</v>
      </c>
    </row>
    <row r="42" spans="1:9">
      <c r="B42">
        <f>B41+$J$31/372</f>
        <v>15</v>
      </c>
      <c r="C42">
        <f t="shared" si="8"/>
        <v>1.0740752836007784E-10</v>
      </c>
      <c r="D42" s="13">
        <f t="shared" si="6"/>
        <v>0.25</v>
      </c>
      <c r="E42">
        <f t="shared" si="7"/>
        <v>0.10740752836007783</v>
      </c>
    </row>
    <row r="43" spans="1:9">
      <c r="B43">
        <f t="shared" ref="B43:B106" si="9">B42+$J$31/372</f>
        <v>20</v>
      </c>
      <c r="C43">
        <f t="shared" si="8"/>
        <v>1.0979486719936411E-10</v>
      </c>
      <c r="D43" s="13">
        <f t="shared" si="6"/>
        <v>0.33333333333333331</v>
      </c>
      <c r="E43">
        <f t="shared" si="7"/>
        <v>0.10979486719936411</v>
      </c>
    </row>
    <row r="44" spans="1:9">
      <c r="B44">
        <f t="shared" si="9"/>
        <v>25</v>
      </c>
      <c r="C44">
        <f>$B$36*EXP(-$B$32*B44)+(1/$B$32)*($B$33+$B$34*(B44-1/$B$32))</f>
        <v>1.1214242072665745E-10</v>
      </c>
      <c r="D44" s="13">
        <f t="shared" si="6"/>
        <v>0.41666666666666669</v>
      </c>
      <c r="E44">
        <f t="shared" si="7"/>
        <v>0.11214242072665745</v>
      </c>
    </row>
    <row r="45" spans="1:9">
      <c r="B45">
        <f t="shared" si="9"/>
        <v>30</v>
      </c>
      <c r="C45">
        <f t="shared" si="8"/>
        <v>1.1445085196935232E-10</v>
      </c>
      <c r="D45" s="13">
        <f t="shared" si="6"/>
        <v>0.5</v>
      </c>
      <c r="E45">
        <f t="shared" si="7"/>
        <v>0.11445085196935231</v>
      </c>
    </row>
    <row r="46" spans="1:9">
      <c r="B46">
        <f t="shared" si="9"/>
        <v>35</v>
      </c>
      <c r="C46">
        <f t="shared" si="8"/>
        <v>1.1672081290540555E-10</v>
      </c>
      <c r="D46" s="13">
        <f t="shared" si="6"/>
        <v>0.58333333333333337</v>
      </c>
      <c r="E46">
        <f t="shared" si="7"/>
        <v>0.11672081290540555</v>
      </c>
    </row>
    <row r="47" spans="1:9">
      <c r="B47">
        <f t="shared" si="9"/>
        <v>40</v>
      </c>
      <c r="C47">
        <f t="shared" si="8"/>
        <v>1.1895294464747651E-10</v>
      </c>
      <c r="D47" s="13">
        <f t="shared" si="6"/>
        <v>0.66666666666666663</v>
      </c>
      <c r="E47">
        <f t="shared" si="7"/>
        <v>0.11895294464747651</v>
      </c>
    </row>
    <row r="48" spans="1:9">
      <c r="B48">
        <f t="shared" si="9"/>
        <v>45</v>
      </c>
      <c r="C48">
        <f t="shared" si="8"/>
        <v>1.2114787762399889E-10</v>
      </c>
      <c r="D48" s="13">
        <f t="shared" si="6"/>
        <v>0.75</v>
      </c>
      <c r="E48">
        <f t="shared" si="7"/>
        <v>0.1211478776239989</v>
      </c>
    </row>
    <row r="49" spans="2:5">
      <c r="B49">
        <f t="shared" si="9"/>
        <v>50</v>
      </c>
      <c r="C49">
        <f t="shared" si="8"/>
        <v>1.2330623175723454E-10</v>
      </c>
      <c r="D49" s="13">
        <f t="shared" si="6"/>
        <v>0.83333333333333337</v>
      </c>
      <c r="E49">
        <f t="shared" si="7"/>
        <v>0.12330623175723454</v>
      </c>
    </row>
    <row r="50" spans="2:5">
      <c r="B50">
        <f t="shared" si="9"/>
        <v>55</v>
      </c>
      <c r="C50">
        <f t="shared" si="8"/>
        <v>1.2542861663836033E-10</v>
      </c>
      <c r="D50" s="13">
        <f t="shared" si="6"/>
        <v>0.91666666666666663</v>
      </c>
      <c r="E50">
        <f t="shared" si="7"/>
        <v>0.12542861663836033</v>
      </c>
    </row>
    <row r="51" spans="2:5">
      <c r="B51">
        <f t="shared" si="9"/>
        <v>60</v>
      </c>
      <c r="C51">
        <f t="shared" si="8"/>
        <v>1.2751563169963681E-10</v>
      </c>
      <c r="D51" s="13">
        <f t="shared" si="6"/>
        <v>1</v>
      </c>
      <c r="E51">
        <f t="shared" si="7"/>
        <v>0.12751563169963681</v>
      </c>
    </row>
    <row r="52" spans="2:5">
      <c r="B52">
        <f t="shared" si="9"/>
        <v>65</v>
      </c>
      <c r="C52">
        <f t="shared" si="8"/>
        <v>1.2956786638370817E-10</v>
      </c>
      <c r="D52" s="13">
        <f t="shared" si="6"/>
        <v>1.0833333333333333</v>
      </c>
      <c r="E52">
        <f t="shared" si="7"/>
        <v>0.12956786638370818</v>
      </c>
    </row>
    <row r="53" spans="2:5">
      <c r="B53">
        <f t="shared" si="9"/>
        <v>70</v>
      </c>
      <c r="C53">
        <f t="shared" si="8"/>
        <v>1.315859003100802E-10</v>
      </c>
      <c r="D53" s="13">
        <f t="shared" si="6"/>
        <v>1.1666666666666667</v>
      </c>
      <c r="E53">
        <f t="shared" si="7"/>
        <v>0.13158590031008019</v>
      </c>
    </row>
    <row r="54" spans="2:5">
      <c r="B54">
        <f t="shared" si="9"/>
        <v>75</v>
      </c>
      <c r="C54">
        <f t="shared" si="8"/>
        <v>1.3357030343882447E-10</v>
      </c>
      <c r="D54" s="13">
        <f t="shared" si="6"/>
        <v>1.25</v>
      </c>
      <c r="E54">
        <f t="shared" si="7"/>
        <v>0.13357030343882448</v>
      </c>
    </row>
    <row r="55" spans="2:5">
      <c r="B55">
        <f t="shared" si="9"/>
        <v>80</v>
      </c>
      <c r="C55">
        <f t="shared" si="8"/>
        <v>1.355216362315537E-10</v>
      </c>
      <c r="D55" s="13">
        <f t="shared" si="6"/>
        <v>1.3333333333333333</v>
      </c>
      <c r="E55">
        <f t="shared" si="7"/>
        <v>0.13552163623155369</v>
      </c>
    </row>
    <row r="56" spans="2:5">
      <c r="B56">
        <f t="shared" si="9"/>
        <v>85</v>
      </c>
      <c r="C56">
        <f t="shared" si="8"/>
        <v>1.3744044980971515E-10</v>
      </c>
      <c r="D56" s="13">
        <f t="shared" si="6"/>
        <v>1.4166666666666667</v>
      </c>
      <c r="E56">
        <f t="shared" si="7"/>
        <v>0.13744044980971515</v>
      </c>
    </row>
    <row r="57" spans="2:5">
      <c r="B57">
        <f t="shared" si="9"/>
        <v>90</v>
      </c>
      <c r="C57">
        <f t="shared" si="8"/>
        <v>1.3932728611024541E-10</v>
      </c>
      <c r="D57" s="13">
        <f t="shared" si="6"/>
        <v>1.5</v>
      </c>
      <c r="E57">
        <f t="shared" si="7"/>
        <v>0.13932728611024542</v>
      </c>
    </row>
    <row r="58" spans="2:5">
      <c r="B58">
        <f t="shared" si="9"/>
        <v>95</v>
      </c>
      <c r="C58">
        <f t="shared" si="8"/>
        <v>1.4118267803863174E-10</v>
      </c>
      <c r="D58" s="13">
        <f t="shared" si="6"/>
        <v>1.5833333333333333</v>
      </c>
      <c r="E58">
        <f t="shared" si="7"/>
        <v>0.14118267803863174</v>
      </c>
    </row>
    <row r="59" spans="2:5">
      <c r="B59">
        <f t="shared" si="9"/>
        <v>100</v>
      </c>
      <c r="C59">
        <f t="shared" si="8"/>
        <v>1.4300714961942214E-10</v>
      </c>
      <c r="D59" s="13">
        <f t="shared" si="6"/>
        <v>1.6666666666666667</v>
      </c>
      <c r="E59">
        <f t="shared" si="7"/>
        <v>0.14300714961942212</v>
      </c>
    </row>
    <row r="60" spans="2:5">
      <c r="B60">
        <f t="shared" si="9"/>
        <v>105</v>
      </c>
      <c r="C60">
        <f t="shared" si="8"/>
        <v>1.448012161442274E-10</v>
      </c>
      <c r="D60" s="13">
        <f t="shared" si="6"/>
        <v>1.75</v>
      </c>
      <c r="E60">
        <f t="shared" si="7"/>
        <v>0.14480121614422739</v>
      </c>
    </row>
    <row r="61" spans="2:5">
      <c r="B61">
        <f t="shared" si="9"/>
        <v>110</v>
      </c>
      <c r="C61">
        <f t="shared" si="8"/>
        <v>1.4656538431725661E-10</v>
      </c>
      <c r="D61" s="13">
        <f t="shared" si="6"/>
        <v>1.8333333333333333</v>
      </c>
      <c r="E61">
        <f t="shared" si="7"/>
        <v>0.1465653843172566</v>
      </c>
    </row>
    <row r="62" spans="2:5">
      <c r="B62">
        <f t="shared" si="9"/>
        <v>115</v>
      </c>
      <c r="C62">
        <f t="shared" si="8"/>
        <v>1.4830015239842752E-10</v>
      </c>
      <c r="D62" s="13">
        <f t="shared" si="6"/>
        <v>1.9166666666666667</v>
      </c>
      <c r="E62">
        <f t="shared" si="7"/>
        <v>0.14830015239842753</v>
      </c>
    </row>
    <row r="63" spans="2:5">
      <c r="B63">
        <f t="shared" si="9"/>
        <v>120</v>
      </c>
      <c r="C63">
        <f t="shared" si="8"/>
        <v>1.5000601034409146E-10</v>
      </c>
      <c r="D63" s="13">
        <f t="shared" si="6"/>
        <v>2</v>
      </c>
      <c r="E63">
        <f t="shared" si="7"/>
        <v>0.15000601034409147</v>
      </c>
    </row>
    <row r="64" spans="2:5">
      <c r="B64">
        <f t="shared" si="9"/>
        <v>125</v>
      </c>
      <c r="C64">
        <f t="shared" si="8"/>
        <v>1.5168343994541358E-10</v>
      </c>
      <c r="D64" s="13">
        <f t="shared" si="6"/>
        <v>2.0833333333333335</v>
      </c>
      <c r="E64">
        <f t="shared" si="7"/>
        <v>0.15168343994541358</v>
      </c>
    </row>
    <row r="65" spans="2:5">
      <c r="B65">
        <f t="shared" si="9"/>
        <v>130</v>
      </c>
      <c r="C65">
        <f t="shared" si="8"/>
        <v>1.5333291496444657E-10</v>
      </c>
      <c r="D65" s="13">
        <f t="shared" si="6"/>
        <v>2.1666666666666665</v>
      </c>
      <c r="E65">
        <f t="shared" si="7"/>
        <v>0.15333291496444656</v>
      </c>
    </row>
    <row r="66" spans="2:5">
      <c r="B66">
        <f t="shared" si="9"/>
        <v>135</v>
      </c>
      <c r="C66">
        <f t="shared" si="8"/>
        <v>1.5495490126793701E-10</v>
      </c>
      <c r="D66" s="13">
        <f t="shared" si="6"/>
        <v>2.25</v>
      </c>
      <c r="E66">
        <f t="shared" si="7"/>
        <v>0.15495490126793701</v>
      </c>
    </row>
    <row r="67" spans="2:5">
      <c r="B67">
        <f t="shared" si="9"/>
        <v>140</v>
      </c>
      <c r="C67">
        <f t="shared" si="8"/>
        <v>1.5654985695890162E-10</v>
      </c>
      <c r="D67" s="13">
        <f t="shared" si="6"/>
        <v>2.3333333333333335</v>
      </c>
      <c r="E67">
        <f t="shared" si="7"/>
        <v>0.15654985695890161</v>
      </c>
    </row>
    <row r="68" spans="2:5">
      <c r="B68">
        <f t="shared" si="9"/>
        <v>145</v>
      </c>
      <c r="C68">
        <f t="shared" si="8"/>
        <v>1.5811823250601076E-10</v>
      </c>
      <c r="D68" s="13">
        <f t="shared" si="6"/>
        <v>2.4166666666666665</v>
      </c>
      <c r="E68">
        <f t="shared" si="7"/>
        <v>0.15811823250601076</v>
      </c>
    </row>
    <row r="69" spans="2:5">
      <c r="B69">
        <f t="shared" si="9"/>
        <v>150</v>
      </c>
      <c r="C69">
        <f t="shared" si="8"/>
        <v>1.5966047087081588E-10</v>
      </c>
      <c r="D69" s="13">
        <f t="shared" si="6"/>
        <v>2.5</v>
      </c>
      <c r="E69">
        <f t="shared" si="7"/>
        <v>0.15966047087081589</v>
      </c>
    </row>
    <row r="70" spans="2:5">
      <c r="B70">
        <f t="shared" si="9"/>
        <v>155</v>
      </c>
      <c r="C70">
        <f t="shared" si="8"/>
        <v>1.6117700763285667E-10</v>
      </c>
      <c r="D70" s="13">
        <f t="shared" si="6"/>
        <v>2.5833333333333335</v>
      </c>
      <c r="E70">
        <f t="shared" si="7"/>
        <v>0.16117700763285667</v>
      </c>
    </row>
    <row r="71" spans="2:5">
      <c r="B71">
        <f t="shared" si="9"/>
        <v>160</v>
      </c>
      <c r="C71">
        <f t="shared" si="8"/>
        <v>1.626682711126831E-10</v>
      </c>
      <c r="D71" s="13">
        <f t="shared" si="6"/>
        <v>2.6666666666666665</v>
      </c>
      <c r="E71">
        <f t="shared" si="7"/>
        <v>0.16266827111268309</v>
      </c>
    </row>
    <row r="72" spans="2:5">
      <c r="B72">
        <f t="shared" si="9"/>
        <v>165</v>
      </c>
      <c r="C72">
        <f t="shared" si="8"/>
        <v>1.6413468249282752E-10</v>
      </c>
      <c r="D72" s="13">
        <f t="shared" si="6"/>
        <v>2.75</v>
      </c>
      <c r="E72">
        <f t="shared" si="7"/>
        <v>0.16413468249282753</v>
      </c>
    </row>
    <row r="73" spans="2:5">
      <c r="B73">
        <f t="shared" si="9"/>
        <v>170</v>
      </c>
      <c r="C73">
        <f t="shared" si="8"/>
        <v>1.6557665593676077E-10</v>
      </c>
      <c r="D73" s="13">
        <f t="shared" si="6"/>
        <v>2.8333333333333335</v>
      </c>
      <c r="E73">
        <f t="shared" si="7"/>
        <v>0.16557665593676077</v>
      </c>
    </row>
    <row r="74" spans="2:5">
      <c r="B74">
        <f t="shared" si="9"/>
        <v>175</v>
      </c>
      <c r="C74">
        <f t="shared" si="8"/>
        <v>1.6699459870586547E-10</v>
      </c>
      <c r="D74" s="13">
        <f t="shared" si="6"/>
        <v>2.9166666666666665</v>
      </c>
      <c r="E74">
        <f t="shared" si="7"/>
        <v>0.16699459870586547</v>
      </c>
    </row>
    <row r="75" spans="2:5">
      <c r="B75">
        <f t="shared" si="9"/>
        <v>180</v>
      </c>
      <c r="C75">
        <f t="shared" si="8"/>
        <v>1.6838891127446041E-10</v>
      </c>
      <c r="D75" s="13">
        <f t="shared" si="6"/>
        <v>3</v>
      </c>
      <c r="E75">
        <f t="shared" si="7"/>
        <v>0.1683889112744604</v>
      </c>
    </row>
    <row r="76" spans="2:5">
      <c r="B76">
        <f t="shared" si="9"/>
        <v>185</v>
      </c>
      <c r="C76">
        <f t="shared" si="8"/>
        <v>1.6975998744290793E-10</v>
      </c>
      <c r="D76" s="13">
        <f t="shared" si="6"/>
        <v>3.0833333333333335</v>
      </c>
      <c r="E76">
        <f t="shared" si="7"/>
        <v>0.16975998744290793</v>
      </c>
    </row>
    <row r="77" spans="2:5">
      <c r="B77">
        <f t="shared" si="9"/>
        <v>190</v>
      </c>
      <c r="C77">
        <f t="shared" si="8"/>
        <v>1.7110821444883601E-10</v>
      </c>
      <c r="D77" s="13">
        <f t="shared" si="6"/>
        <v>3.1666666666666665</v>
      </c>
      <c r="E77">
        <f t="shared" si="7"/>
        <v>0.171108214448836</v>
      </c>
    </row>
    <row r="78" spans="2:5">
      <c r="B78">
        <f t="shared" si="9"/>
        <v>195</v>
      </c>
      <c r="C78">
        <f t="shared" si="8"/>
        <v>1.7243397307650731E-10</v>
      </c>
      <c r="D78" s="13">
        <f t="shared" si="6"/>
        <v>3.25</v>
      </c>
      <c r="E78">
        <f t="shared" si="7"/>
        <v>0.17243397307650732</v>
      </c>
    </row>
    <row r="79" spans="2:5">
      <c r="B79">
        <f t="shared" si="9"/>
        <v>200</v>
      </c>
      <c r="C79">
        <f t="shared" si="8"/>
        <v>1.737376377643653E-10</v>
      </c>
      <c r="D79" s="13">
        <f t="shared" si="6"/>
        <v>3.3333333333333335</v>
      </c>
      <c r="E79">
        <f t="shared" si="7"/>
        <v>0.17373763776436529</v>
      </c>
    </row>
    <row r="80" spans="2:5">
      <c r="B80">
        <f t="shared" si="9"/>
        <v>205</v>
      </c>
      <c r="C80">
        <f t="shared" si="8"/>
        <v>1.7501957671078802E-10</v>
      </c>
      <c r="D80" s="13">
        <f t="shared" si="6"/>
        <v>3.4166666666666665</v>
      </c>
      <c r="E80">
        <f t="shared" si="7"/>
        <v>0.17501957671078802</v>
      </c>
    </row>
    <row r="81" spans="2:5">
      <c r="B81">
        <f t="shared" si="9"/>
        <v>210</v>
      </c>
      <c r="C81">
        <f t="shared" si="8"/>
        <v>1.7628015197807979E-10</v>
      </c>
      <c r="D81" s="13">
        <f t="shared" si="6"/>
        <v>3.5</v>
      </c>
      <c r="E81">
        <f t="shared" si="7"/>
        <v>0.17628015197807978</v>
      </c>
    </row>
    <row r="82" spans="2:5">
      <c r="B82">
        <f t="shared" si="9"/>
        <v>215</v>
      </c>
      <c r="C82">
        <f t="shared" si="8"/>
        <v>1.775197195947296E-10</v>
      </c>
      <c r="D82" s="13">
        <f t="shared" si="6"/>
        <v>3.5833333333333335</v>
      </c>
      <c r="E82">
        <f t="shared" si="7"/>
        <v>0.17751971959472959</v>
      </c>
    </row>
    <row r="83" spans="2:5">
      <c r="B83">
        <f t="shared" si="9"/>
        <v>220</v>
      </c>
      <c r="C83">
        <f t="shared" si="8"/>
        <v>1.7873862965596529E-10</v>
      </c>
      <c r="D83" s="13">
        <f t="shared" si="6"/>
        <v>3.6666666666666665</v>
      </c>
      <c r="E83">
        <f t="shared" si="7"/>
        <v>0.17873862965596529</v>
      </c>
    </row>
    <row r="84" spans="2:5">
      <c r="B84">
        <f t="shared" si="9"/>
        <v>225</v>
      </c>
      <c r="C84">
        <f t="shared" si="8"/>
        <v>1.7993722642263236E-10</v>
      </c>
      <c r="D84" s="13">
        <f t="shared" si="6"/>
        <v>3.75</v>
      </c>
      <c r="E84">
        <f t="shared" si="7"/>
        <v>0.17993722642263235</v>
      </c>
    </row>
    <row r="85" spans="2:5">
      <c r="B85">
        <f t="shared" si="9"/>
        <v>230</v>
      </c>
      <c r="C85">
        <f t="shared" si="8"/>
        <v>1.8111584841842448E-10</v>
      </c>
      <c r="D85" s="13">
        <f t="shared" si="6"/>
        <v>3.8333333333333335</v>
      </c>
      <c r="E85">
        <f t="shared" si="7"/>
        <v>0.18111584841842449</v>
      </c>
    </row>
    <row r="86" spans="2:5">
      <c r="B86">
        <f t="shared" si="9"/>
        <v>235</v>
      </c>
      <c r="C86">
        <f t="shared" si="8"/>
        <v>1.8227482852549399E-10</v>
      </c>
      <c r="D86" s="13">
        <f t="shared" si="6"/>
        <v>3.9166666666666665</v>
      </c>
      <c r="E86">
        <f t="shared" si="7"/>
        <v>0.18227482852549398</v>
      </c>
    </row>
    <row r="87" spans="2:5">
      <c r="B87">
        <f t="shared" si="9"/>
        <v>240</v>
      </c>
      <c r="C87">
        <f t="shared" si="8"/>
        <v>1.83414494078469E-10</v>
      </c>
      <c r="D87" s="13">
        <f t="shared" si="6"/>
        <v>4</v>
      </c>
      <c r="E87">
        <f t="shared" si="7"/>
        <v>0.18341449407846899</v>
      </c>
    </row>
    <row r="88" spans="2:5">
      <c r="B88">
        <f t="shared" si="9"/>
        <v>245</v>
      </c>
      <c r="C88">
        <f t="shared" si="8"/>
        <v>1.845351669569034E-10</v>
      </c>
      <c r="D88" s="13">
        <f t="shared" si="6"/>
        <v>4.083333333333333</v>
      </c>
      <c r="E88">
        <f t="shared" si="7"/>
        <v>0.18453516695690339</v>
      </c>
    </row>
    <row r="89" spans="2:5">
      <c r="B89">
        <f t="shared" si="9"/>
        <v>250</v>
      </c>
      <c r="C89">
        <f t="shared" si="8"/>
        <v>1.8563716367618648E-10</v>
      </c>
      <c r="D89" s="13">
        <f t="shared" si="6"/>
        <v>4.166666666666667</v>
      </c>
      <c r="E89">
        <f t="shared" si="7"/>
        <v>0.18563716367618649</v>
      </c>
    </row>
    <row r="90" spans="2:5">
      <c r="B90">
        <f t="shared" si="9"/>
        <v>255</v>
      </c>
      <c r="C90">
        <f t="shared" si="8"/>
        <v>1.8672079547693753E-10</v>
      </c>
      <c r="D90" s="13">
        <f t="shared" si="6"/>
        <v>4.25</v>
      </c>
      <c r="E90">
        <f t="shared" si="7"/>
        <v>0.18672079547693754</v>
      </c>
    </row>
    <row r="91" spans="2:5">
      <c r="B91">
        <f t="shared" si="9"/>
        <v>260</v>
      </c>
      <c r="C91">
        <f t="shared" si="8"/>
        <v>1.8778636841291042E-10</v>
      </c>
      <c r="D91" s="13">
        <f t="shared" si="6"/>
        <v>4.333333333333333</v>
      </c>
      <c r="E91">
        <f t="shared" si="7"/>
        <v>0.18778636841291041</v>
      </c>
    </row>
    <row r="92" spans="2:5">
      <c r="B92">
        <f t="shared" si="9"/>
        <v>265</v>
      </c>
      <c r="C92">
        <f t="shared" si="8"/>
        <v>1.8883418343743343E-10</v>
      </c>
      <c r="D92" s="13">
        <f t="shared" si="6"/>
        <v>4.416666666666667</v>
      </c>
      <c r="E92">
        <f t="shared" si="7"/>
        <v>0.18883418343743344</v>
      </c>
    </row>
    <row r="93" spans="2:5">
      <c r="B93">
        <f t="shared" si="9"/>
        <v>270</v>
      </c>
      <c r="C93">
        <f t="shared" si="8"/>
        <v>1.8986453648840849E-10</v>
      </c>
      <c r="D93" s="13">
        <f t="shared" si="6"/>
        <v>4.5</v>
      </c>
      <c r="E93">
        <f t="shared" si="7"/>
        <v>0.18986453648840848</v>
      </c>
    </row>
    <row r="94" spans="2:5">
      <c r="B94">
        <f t="shared" si="9"/>
        <v>275</v>
      </c>
      <c r="C94">
        <f t="shared" si="8"/>
        <v>1.9087771857189402E-10</v>
      </c>
      <c r="D94" s="13">
        <f t="shared" si="6"/>
        <v>4.583333333333333</v>
      </c>
      <c r="E94">
        <f t="shared" si="7"/>
        <v>0.19087771857189401</v>
      </c>
    </row>
    <row r="95" spans="2:5">
      <c r="B95">
        <f t="shared" si="9"/>
        <v>280</v>
      </c>
      <c r="C95">
        <f t="shared" si="8"/>
        <v>1.9187401584429454E-10</v>
      </c>
      <c r="D95" s="13">
        <f t="shared" si="6"/>
        <v>4.666666666666667</v>
      </c>
      <c r="E95">
        <f t="shared" si="7"/>
        <v>0.19187401584429453</v>
      </c>
    </row>
    <row r="96" spans="2:5">
      <c r="B96">
        <f t="shared" si="9"/>
        <v>285</v>
      </c>
      <c r="C96">
        <f t="shared" si="8"/>
        <v>1.9285370969318108E-10</v>
      </c>
      <c r="D96" s="13">
        <f t="shared" si="6"/>
        <v>4.75</v>
      </c>
      <c r="E96">
        <f t="shared" si="7"/>
        <v>0.19285370969318108</v>
      </c>
    </row>
    <row r="97" spans="2:5">
      <c r="B97">
        <f t="shared" si="9"/>
        <v>290</v>
      </c>
      <c r="C97">
        <f t="shared" si="8"/>
        <v>1.9381707681676403E-10</v>
      </c>
      <c r="D97" s="13">
        <f t="shared" si="6"/>
        <v>4.833333333333333</v>
      </c>
      <c r="E97">
        <f t="shared" si="7"/>
        <v>0.19381707681676402</v>
      </c>
    </row>
    <row r="98" spans="2:5">
      <c r="B98">
        <f t="shared" si="9"/>
        <v>295</v>
      </c>
      <c r="C98">
        <f t="shared" si="8"/>
        <v>1.9476438930204231E-10</v>
      </c>
      <c r="D98" s="13">
        <f t="shared" si="6"/>
        <v>4.916666666666667</v>
      </c>
      <c r="E98">
        <f t="shared" si="7"/>
        <v>0.19476438930204232</v>
      </c>
    </row>
    <row r="99" spans="2:5">
      <c r="B99">
        <f t="shared" si="9"/>
        <v>300</v>
      </c>
      <c r="C99">
        <f t="shared" si="8"/>
        <v>1.9569591470164956E-10</v>
      </c>
      <c r="D99" s="13">
        <f t="shared" si="6"/>
        <v>5</v>
      </c>
      <c r="E99">
        <f t="shared" si="7"/>
        <v>0.19569591470164957</v>
      </c>
    </row>
    <row r="100" spans="2:5">
      <c r="B100">
        <f t="shared" si="9"/>
        <v>305</v>
      </c>
      <c r="C100">
        <f t="shared" si="8"/>
        <v>1.9661191610941997E-10</v>
      </c>
      <c r="D100" s="13">
        <f t="shared" si="6"/>
        <v>5.083333333333333</v>
      </c>
      <c r="E100">
        <f t="shared" si="7"/>
        <v>0.19661191610941997</v>
      </c>
    </row>
    <row r="101" spans="2:5">
      <c r="B101">
        <f t="shared" si="9"/>
        <v>310</v>
      </c>
      <c r="C101">
        <f t="shared" si="8"/>
        <v>1.9751265223469495E-10</v>
      </c>
      <c r="D101" s="13">
        <f t="shared" si="6"/>
        <v>5.166666666666667</v>
      </c>
      <c r="E101">
        <f t="shared" si="7"/>
        <v>0.19751265223469494</v>
      </c>
    </row>
    <row r="102" spans="2:5">
      <c r="B102">
        <f t="shared" si="9"/>
        <v>315</v>
      </c>
      <c r="C102">
        <f t="shared" si="8"/>
        <v>1.9839837747539096E-10</v>
      </c>
      <c r="D102" s="13">
        <f t="shared" si="6"/>
        <v>5.25</v>
      </c>
      <c r="E102">
        <f t="shared" si="7"/>
        <v>0.19839837747539096</v>
      </c>
    </row>
    <row r="103" spans="2:5">
      <c r="B103">
        <f t="shared" si="9"/>
        <v>320</v>
      </c>
      <c r="C103">
        <f t="shared" si="8"/>
        <v>1.9926934198985021E-10</v>
      </c>
      <c r="D103" s="13">
        <f t="shared" si="6"/>
        <v>5.333333333333333</v>
      </c>
      <c r="E103">
        <f t="shared" si="7"/>
        <v>0.19926934198985022</v>
      </c>
    </row>
    <row r="104" spans="2:5">
      <c r="B104">
        <f t="shared" si="9"/>
        <v>325</v>
      </c>
      <c r="C104">
        <f t="shared" si="8"/>
        <v>2.0012579176749355E-10</v>
      </c>
      <c r="D104" s="13">
        <f t="shared" ref="D104:D167" si="10">B104/60</f>
        <v>5.416666666666667</v>
      </c>
      <c r="E104">
        <f t="shared" ref="E104:E167" si="11">C104*10^9</f>
        <v>0.20012579176749354</v>
      </c>
    </row>
    <row r="105" spans="2:5">
      <c r="B105">
        <f t="shared" si="9"/>
        <v>330</v>
      </c>
      <c r="C105">
        <f t="shared" ref="C105:C159" si="12">$B$36*EXP(-$B$32*B105)+(1/$B$32)*($B$33+$B$34*(B105-1/$B$32))</f>
        <v>2.009679686982963E-10</v>
      </c>
      <c r="D105" s="13">
        <f t="shared" si="10"/>
        <v>5.5</v>
      </c>
      <c r="E105">
        <f t="shared" si="11"/>
        <v>0.20096796869829631</v>
      </c>
    </row>
    <row r="106" spans="2:5">
      <c r="B106">
        <f t="shared" si="9"/>
        <v>335</v>
      </c>
      <c r="C106">
        <f t="shared" si="12"/>
        <v>2.0179611064110575E-10</v>
      </c>
      <c r="D106" s="13">
        <f t="shared" si="10"/>
        <v>5.583333333333333</v>
      </c>
      <c r="E106">
        <f t="shared" si="11"/>
        <v>0.20179611064110575</v>
      </c>
    </row>
    <row r="107" spans="2:5">
      <c r="B107">
        <f t="shared" ref="B107:B170" si="13">B106+$J$31/372</f>
        <v>340</v>
      </c>
      <c r="C107">
        <f t="shared" si="12"/>
        <v>2.0261045149082072E-10</v>
      </c>
      <c r="D107" s="13">
        <f t="shared" si="10"/>
        <v>5.666666666666667</v>
      </c>
      <c r="E107">
        <f t="shared" si="11"/>
        <v>0.20261045149082071</v>
      </c>
    </row>
    <row r="108" spans="2:5">
      <c r="B108">
        <f t="shared" si="13"/>
        <v>345</v>
      </c>
      <c r="C108">
        <f t="shared" si="12"/>
        <v>2.0341122124445102E-10</v>
      </c>
      <c r="D108" s="13">
        <f t="shared" si="10"/>
        <v>5.75</v>
      </c>
      <c r="E108">
        <f t="shared" si="11"/>
        <v>0.20341122124445102</v>
      </c>
    </row>
    <row r="109" spans="2:5">
      <c r="B109">
        <f t="shared" si="13"/>
        <v>350</v>
      </c>
      <c r="C109">
        <f t="shared" si="12"/>
        <v>2.0419864606607657E-10</v>
      </c>
      <c r="D109" s="13">
        <f t="shared" si="10"/>
        <v>5.833333333333333</v>
      </c>
      <c r="E109">
        <f t="shared" si="11"/>
        <v>0.20419864606607657</v>
      </c>
    </row>
    <row r="110" spans="2:5">
      <c r="B110">
        <f t="shared" si="13"/>
        <v>355</v>
      </c>
      <c r="C110">
        <f t="shared" si="12"/>
        <v>2.0497294835072333E-10</v>
      </c>
      <c r="D110" s="13">
        <f t="shared" si="10"/>
        <v>5.916666666666667</v>
      </c>
      <c r="E110">
        <f t="shared" si="11"/>
        <v>0.20497294835072333</v>
      </c>
    </row>
    <row r="111" spans="2:5">
      <c r="B111">
        <f t="shared" si="13"/>
        <v>360</v>
      </c>
      <c r="C111">
        <f t="shared" si="12"/>
        <v>2.0573434678717535E-10</v>
      </c>
      <c r="D111" s="13">
        <f t="shared" si="10"/>
        <v>6</v>
      </c>
      <c r="E111">
        <f t="shared" si="11"/>
        <v>0.20573434678717537</v>
      </c>
    </row>
    <row r="112" spans="2:5">
      <c r="B112">
        <f t="shared" si="13"/>
        <v>365</v>
      </c>
      <c r="C112">
        <f t="shared" si="12"/>
        <v>2.064830564197397E-10</v>
      </c>
      <c r="D112" s="13">
        <f t="shared" si="10"/>
        <v>6.083333333333333</v>
      </c>
      <c r="E112">
        <f t="shared" si="11"/>
        <v>0.20648305641973969</v>
      </c>
    </row>
    <row r="113" spans="2:5">
      <c r="B113">
        <f t="shared" si="13"/>
        <v>370</v>
      </c>
      <c r="C113">
        <f t="shared" si="12"/>
        <v>2.0721928870898205E-10</v>
      </c>
      <c r="D113" s="13">
        <f t="shared" si="10"/>
        <v>6.166666666666667</v>
      </c>
      <c r="E113">
        <f t="shared" si="11"/>
        <v>0.20721928870898204</v>
      </c>
    </row>
    <row r="114" spans="2:5">
      <c r="B114">
        <f t="shared" si="13"/>
        <v>375</v>
      </c>
      <c r="C114">
        <f t="shared" si="12"/>
        <v>2.079432515914503E-10</v>
      </c>
      <c r="D114" s="13">
        <f t="shared" si="10"/>
        <v>6.25</v>
      </c>
      <c r="E114">
        <f t="shared" si="11"/>
        <v>0.2079432515914503</v>
      </c>
    </row>
    <row r="115" spans="2:5">
      <c r="B115">
        <f t="shared" si="13"/>
        <v>380</v>
      </c>
      <c r="C115">
        <f t="shared" si="12"/>
        <v>2.0865514953840278E-10</v>
      </c>
      <c r="D115" s="13">
        <f t="shared" si="10"/>
        <v>6.333333333333333</v>
      </c>
      <c r="E115">
        <f t="shared" si="11"/>
        <v>0.20865514953840278</v>
      </c>
    </row>
    <row r="116" spans="2:5">
      <c r="B116">
        <f t="shared" si="13"/>
        <v>385</v>
      </c>
      <c r="C116">
        <f t="shared" si="12"/>
        <v>2.0935518361355768E-10</v>
      </c>
      <c r="D116" s="13">
        <f t="shared" si="10"/>
        <v>6.416666666666667</v>
      </c>
      <c r="E116">
        <f t="shared" si="11"/>
        <v>0.20935518361355768</v>
      </c>
    </row>
    <row r="117" spans="2:5">
      <c r="B117">
        <f t="shared" si="13"/>
        <v>390</v>
      </c>
      <c r="C117">
        <f t="shared" si="12"/>
        <v>2.1004355152988024E-10</v>
      </c>
      <c r="D117" s="13">
        <f t="shared" si="10"/>
        <v>6.5</v>
      </c>
      <c r="E117">
        <f t="shared" si="11"/>
        <v>0.21004355152988025</v>
      </c>
    </row>
    <row r="118" spans="2:5">
      <c r="B118">
        <f t="shared" si="13"/>
        <v>395</v>
      </c>
      <c r="C118">
        <f t="shared" si="12"/>
        <v>2.1072044770542343E-10</v>
      </c>
      <c r="D118" s="13">
        <f t="shared" si="10"/>
        <v>6.583333333333333</v>
      </c>
      <c r="E118">
        <f t="shared" si="11"/>
        <v>0.21072044770542342</v>
      </c>
    </row>
    <row r="119" spans="2:5">
      <c r="B119">
        <f t="shared" si="13"/>
        <v>400</v>
      </c>
      <c r="C119">
        <f t="shared" si="12"/>
        <v>2.1138606331823808E-10</v>
      </c>
      <c r="D119" s="13">
        <f t="shared" si="10"/>
        <v>6.666666666666667</v>
      </c>
      <c r="E119">
        <f t="shared" si="11"/>
        <v>0.21138606331823809</v>
      </c>
    </row>
    <row r="120" spans="2:5">
      <c r="B120">
        <f t="shared" si="13"/>
        <v>405</v>
      </c>
      <c r="C120">
        <f t="shared" si="12"/>
        <v>2.1204058636036799E-10</v>
      </c>
      <c r="D120" s="13">
        <f t="shared" si="10"/>
        <v>6.75</v>
      </c>
      <c r="E120">
        <f t="shared" si="11"/>
        <v>0.21204058636036799</v>
      </c>
    </row>
    <row r="121" spans="2:5">
      <c r="B121">
        <f t="shared" si="13"/>
        <v>410</v>
      </c>
      <c r="C121">
        <f t="shared" si="12"/>
        <v>2.1268420169094513E-10</v>
      </c>
      <c r="D121" s="13">
        <f t="shared" si="10"/>
        <v>6.833333333333333</v>
      </c>
      <c r="E121">
        <f t="shared" si="11"/>
        <v>0.21268420169094512</v>
      </c>
    </row>
    <row r="122" spans="2:5">
      <c r="B122">
        <f t="shared" si="13"/>
        <v>415</v>
      </c>
      <c r="C122">
        <f t="shared" si="12"/>
        <v>2.1331709108839997E-10</v>
      </c>
      <c r="D122" s="13">
        <f t="shared" si="10"/>
        <v>6.916666666666667</v>
      </c>
      <c r="E122">
        <f t="shared" si="11"/>
        <v>0.21331709108839997</v>
      </c>
    </row>
    <row r="123" spans="2:5">
      <c r="B123">
        <f t="shared" si="13"/>
        <v>420</v>
      </c>
      <c r="C123">
        <f t="shared" si="12"/>
        <v>2.1393943330180182E-10</v>
      </c>
      <c r="D123" s="13">
        <f t="shared" si="10"/>
        <v>7</v>
      </c>
      <c r="E123">
        <f t="shared" si="11"/>
        <v>0.21393943330180182</v>
      </c>
    </row>
    <row r="124" spans="2:5">
      <c r="B124">
        <f t="shared" si="13"/>
        <v>425</v>
      </c>
      <c r="C124">
        <f t="shared" si="12"/>
        <v>2.1455140410134354E-10</v>
      </c>
      <c r="D124" s="13">
        <f t="shared" si="10"/>
        <v>7.083333333333333</v>
      </c>
      <c r="E124">
        <f t="shared" si="11"/>
        <v>0.21455140410134355</v>
      </c>
    </row>
    <row r="125" spans="2:5">
      <c r="B125">
        <f t="shared" si="13"/>
        <v>430</v>
      </c>
      <c r="C125">
        <f t="shared" si="12"/>
        <v>2.1515317632798492E-10</v>
      </c>
      <c r="D125" s="13">
        <f t="shared" si="10"/>
        <v>7.166666666666667</v>
      </c>
      <c r="E125">
        <f t="shared" si="11"/>
        <v>0.21515317632798492</v>
      </c>
    </row>
    <row r="126" spans="2:5">
      <c r="B126">
        <f t="shared" si="13"/>
        <v>435</v>
      </c>
      <c r="C126">
        <f t="shared" si="12"/>
        <v>2.157449199422686E-10</v>
      </c>
      <c r="D126" s="13">
        <f t="shared" si="10"/>
        <v>7.25</v>
      </c>
      <c r="E126">
        <f t="shared" si="11"/>
        <v>0.2157449199422686</v>
      </c>
    </row>
    <row r="127" spans="2:5">
      <c r="B127">
        <f t="shared" si="13"/>
        <v>440</v>
      </c>
      <c r="C127">
        <f t="shared" si="12"/>
        <v>2.1632680207232277E-10</v>
      </c>
      <c r="D127" s="13">
        <f t="shared" si="10"/>
        <v>7.333333333333333</v>
      </c>
      <c r="E127">
        <f t="shared" si="11"/>
        <v>0.21632680207232277</v>
      </c>
    </row>
    <row r="128" spans="2:5">
      <c r="B128">
        <f t="shared" si="13"/>
        <v>445</v>
      </c>
      <c r="C128">
        <f t="shared" si="12"/>
        <v>2.1689898706106365E-10</v>
      </c>
      <c r="D128" s="13">
        <f t="shared" si="10"/>
        <v>7.416666666666667</v>
      </c>
      <c r="E128">
        <f t="shared" si="11"/>
        <v>0.21689898706106364</v>
      </c>
    </row>
    <row r="129" spans="2:5">
      <c r="B129">
        <f t="shared" si="13"/>
        <v>450</v>
      </c>
      <c r="C129">
        <f t="shared" si="12"/>
        <v>2.1746163651261133E-10</v>
      </c>
      <c r="D129" s="13">
        <f t="shared" si="10"/>
        <v>7.5</v>
      </c>
      <c r="E129">
        <f t="shared" si="11"/>
        <v>0.21746163651261133</v>
      </c>
    </row>
    <row r="130" spans="2:5">
      <c r="B130">
        <f t="shared" si="13"/>
        <v>455</v>
      </c>
      <c r="C130">
        <f t="shared" si="12"/>
        <v>2.180149093379323E-10</v>
      </c>
      <c r="D130" s="13">
        <f t="shared" si="10"/>
        <v>7.583333333333333</v>
      </c>
      <c r="E130">
        <f t="shared" si="11"/>
        <v>0.2180149093379323</v>
      </c>
    </row>
    <row r="131" spans="2:5">
      <c r="B131">
        <f t="shared" si="13"/>
        <v>460</v>
      </c>
      <c r="C131">
        <f t="shared" si="12"/>
        <v>2.1855896179972114E-10</v>
      </c>
      <c r="D131" s="13">
        <f t="shared" si="10"/>
        <v>7.666666666666667</v>
      </c>
      <c r="E131">
        <f t="shared" si="11"/>
        <v>0.21855896179972115</v>
      </c>
    </row>
    <row r="132" spans="2:5">
      <c r="B132">
        <f t="shared" si="13"/>
        <v>465</v>
      </c>
      <c r="C132">
        <f t="shared" si="12"/>
        <v>2.190939475565343E-10</v>
      </c>
      <c r="D132" s="13">
        <f t="shared" si="10"/>
        <v>7.75</v>
      </c>
      <c r="E132">
        <f t="shared" si="11"/>
        <v>0.2190939475565343</v>
      </c>
    </row>
    <row r="133" spans="2:5">
      <c r="B133">
        <f t="shared" si="13"/>
        <v>470</v>
      </c>
      <c r="C133">
        <f t="shared" si="12"/>
        <v>2.196200177061884E-10</v>
      </c>
      <c r="D133" s="13">
        <f t="shared" si="10"/>
        <v>7.833333333333333</v>
      </c>
      <c r="E133">
        <f t="shared" si="11"/>
        <v>0.21962001770618841</v>
      </c>
    </row>
    <row r="134" spans="2:5">
      <c r="B134">
        <f t="shared" si="13"/>
        <v>475</v>
      </c>
      <c r="C134">
        <f t="shared" si="12"/>
        <v>2.2013732082843537E-10</v>
      </c>
      <c r="D134" s="13">
        <f t="shared" si="10"/>
        <v>7.916666666666667</v>
      </c>
      <c r="E134">
        <f t="shared" si="11"/>
        <v>0.22013732082843537</v>
      </c>
    </row>
    <row r="135" spans="2:5">
      <c r="B135">
        <f t="shared" si="13"/>
        <v>480</v>
      </c>
      <c r="C135">
        <f t="shared" si="12"/>
        <v>2.2064600302692624E-10</v>
      </c>
      <c r="D135" s="13">
        <f t="shared" si="10"/>
        <v>8</v>
      </c>
      <c r="E135">
        <f t="shared" si="11"/>
        <v>0.22064600302692625</v>
      </c>
    </row>
    <row r="136" spans="2:5">
      <c r="B136">
        <f t="shared" si="13"/>
        <v>485</v>
      </c>
      <c r="C136">
        <f t="shared" si="12"/>
        <v>2.2114620797047564E-10</v>
      </c>
      <c r="D136" s="13">
        <f t="shared" si="10"/>
        <v>8.0833333333333339</v>
      </c>
      <c r="E136">
        <f t="shared" si="11"/>
        <v>0.22114620797047563</v>
      </c>
    </row>
    <row r="137" spans="2:5">
      <c r="B137">
        <f t="shared" si="13"/>
        <v>490</v>
      </c>
      <c r="C137">
        <f t="shared" si="12"/>
        <v>2.2163807693363883E-10</v>
      </c>
      <c r="D137" s="13">
        <f t="shared" si="10"/>
        <v>8.1666666666666661</v>
      </c>
      <c r="E137">
        <f t="shared" si="11"/>
        <v>0.22163807693363882</v>
      </c>
    </row>
    <row r="138" spans="2:5">
      <c r="B138">
        <f t="shared" si="13"/>
        <v>495</v>
      </c>
      <c r="C138">
        <f t="shared" si="12"/>
        <v>2.2212174883661223E-10</v>
      </c>
      <c r="D138" s="13">
        <f t="shared" si="10"/>
        <v>8.25</v>
      </c>
      <c r="E138">
        <f t="shared" si="11"/>
        <v>0.22212174883661223</v>
      </c>
    </row>
    <row r="139" spans="2:5">
      <c r="B139">
        <f t="shared" si="13"/>
        <v>500</v>
      </c>
      <c r="C139">
        <f t="shared" si="12"/>
        <v>2.2259736028446908E-10</v>
      </c>
      <c r="D139" s="13">
        <f t="shared" si="10"/>
        <v>8.3333333333333339</v>
      </c>
      <c r="E139">
        <f t="shared" si="11"/>
        <v>0.22259736028446908</v>
      </c>
    </row>
    <row r="140" spans="2:5">
      <c r="B140">
        <f t="shared" si="13"/>
        <v>505</v>
      </c>
      <c r="C140">
        <f t="shared" si="12"/>
        <v>2.230650456057414E-10</v>
      </c>
      <c r="D140" s="13">
        <f t="shared" si="10"/>
        <v>8.4166666666666661</v>
      </c>
      <c r="E140">
        <f t="shared" si="11"/>
        <v>0.22306504560574139</v>
      </c>
    </row>
    <row r="141" spans="2:5">
      <c r="B141">
        <f t="shared" si="13"/>
        <v>510</v>
      </c>
      <c r="C141">
        <f t="shared" si="12"/>
        <v>2.2352493689035868E-10</v>
      </c>
      <c r="D141" s="13">
        <f t="shared" si="10"/>
        <v>8.5</v>
      </c>
      <c r="E141">
        <f t="shared" si="11"/>
        <v>0.22352493689035868</v>
      </c>
    </row>
    <row r="142" spans="2:5">
      <c r="B142">
        <f t="shared" si="13"/>
        <v>515</v>
      </c>
      <c r="C142">
        <f t="shared" si="12"/>
        <v>2.2397716402695467E-10</v>
      </c>
      <c r="D142" s="13">
        <f t="shared" si="10"/>
        <v>8.5833333333333339</v>
      </c>
      <c r="E142">
        <f t="shared" si="11"/>
        <v>0.22397716402695467</v>
      </c>
    </row>
    <row r="143" spans="2:5">
      <c r="B143">
        <f t="shared" si="13"/>
        <v>520</v>
      </c>
      <c r="C143">
        <f t="shared" si="12"/>
        <v>2.2442185473955205E-10</v>
      </c>
      <c r="D143" s="13">
        <f t="shared" si="10"/>
        <v>8.6666666666666661</v>
      </c>
      <c r="E143">
        <f t="shared" si="11"/>
        <v>0.22442185473955206</v>
      </c>
    </row>
    <row r="144" spans="2:5">
      <c r="B144">
        <f t="shared" si="13"/>
        <v>525</v>
      </c>
      <c r="C144">
        <f t="shared" si="12"/>
        <v>2.2485913462363614E-10</v>
      </c>
      <c r="D144" s="13">
        <f t="shared" si="10"/>
        <v>8.75</v>
      </c>
      <c r="E144">
        <f t="shared" si="11"/>
        <v>0.22485913462363613</v>
      </c>
    </row>
    <row r="145" spans="2:5">
      <c r="B145">
        <f t="shared" si="13"/>
        <v>530</v>
      </c>
      <c r="C145">
        <f t="shared" si="12"/>
        <v>2.2528912718162717E-10</v>
      </c>
      <c r="D145" s="13">
        <f t="shared" si="10"/>
        <v>8.8333333333333339</v>
      </c>
      <c r="E145">
        <f t="shared" si="11"/>
        <v>0.22528912718162716</v>
      </c>
    </row>
    <row r="146" spans="2:5">
      <c r="B146">
        <f t="shared" si="13"/>
        <v>535</v>
      </c>
      <c r="C146">
        <f t="shared" si="12"/>
        <v>2.2571195385776148E-10</v>
      </c>
      <c r="D146" s="13">
        <f t="shared" si="10"/>
        <v>8.9166666666666661</v>
      </c>
      <c r="E146">
        <f t="shared" si="11"/>
        <v>0.22571195385776147</v>
      </c>
    </row>
    <row r="147" spans="2:5">
      <c r="B147">
        <f t="shared" si="13"/>
        <v>540</v>
      </c>
      <c r="C147">
        <f t="shared" si="12"/>
        <v>2.2612773407239141E-10</v>
      </c>
      <c r="D147" s="13">
        <f t="shared" si="10"/>
        <v>9</v>
      </c>
      <c r="E147">
        <f t="shared" si="11"/>
        <v>0.2261277340723914</v>
      </c>
    </row>
    <row r="148" spans="2:5">
      <c r="B148">
        <f t="shared" si="13"/>
        <v>545</v>
      </c>
      <c r="C148">
        <f t="shared" si="12"/>
        <v>2.2653658525571359E-10</v>
      </c>
      <c r="D148" s="13">
        <f t="shared" si="10"/>
        <v>9.0833333333333339</v>
      </c>
      <c r="E148">
        <f t="shared" si="11"/>
        <v>0.2265365852557136</v>
      </c>
    </row>
    <row r="149" spans="2:5">
      <c r="B149">
        <f t="shared" si="13"/>
        <v>550</v>
      </c>
      <c r="C149">
        <f t="shared" si="12"/>
        <v>2.2693862288093524E-10</v>
      </c>
      <c r="D149" s="13">
        <f t="shared" si="10"/>
        <v>9.1666666666666661</v>
      </c>
      <c r="E149">
        <f t="shared" si="11"/>
        <v>0.22693862288093525</v>
      </c>
    </row>
    <row r="150" spans="2:5">
      <c r="B150">
        <f t="shared" si="13"/>
        <v>555</v>
      </c>
      <c r="C150">
        <f t="shared" si="12"/>
        <v>2.2733396049688754E-10</v>
      </c>
      <c r="D150" s="13">
        <f t="shared" si="10"/>
        <v>9.25</v>
      </c>
      <c r="E150">
        <f t="shared" si="11"/>
        <v>0.22733396049688753</v>
      </c>
    </row>
    <row r="151" spans="2:5">
      <c r="B151">
        <f t="shared" si="13"/>
        <v>560</v>
      </c>
      <c r="C151">
        <f t="shared" si="12"/>
        <v>2.2772270976009559E-10</v>
      </c>
      <c r="D151" s="13">
        <f t="shared" si="10"/>
        <v>9.3333333333333339</v>
      </c>
      <c r="E151">
        <f t="shared" si="11"/>
        <v>0.22772270976009559</v>
      </c>
    </row>
    <row r="152" spans="2:5">
      <c r="B152">
        <f t="shared" si="13"/>
        <v>565</v>
      </c>
      <c r="C152">
        <f t="shared" si="12"/>
        <v>2.2810498046631407E-10</v>
      </c>
      <c r="D152" s="13">
        <f t="shared" si="10"/>
        <v>9.4166666666666661</v>
      </c>
      <c r="E152">
        <f t="shared" si="11"/>
        <v>0.22810498046631408</v>
      </c>
    </row>
    <row r="153" spans="2:5">
      <c r="B153">
        <f t="shared" si="13"/>
        <v>570</v>
      </c>
      <c r="C153">
        <f t="shared" si="12"/>
        <v>2.2848088058153709E-10</v>
      </c>
      <c r="D153" s="13">
        <f t="shared" si="10"/>
        <v>9.5</v>
      </c>
      <c r="E153">
        <f t="shared" si="11"/>
        <v>0.22848088058153709</v>
      </c>
    </row>
    <row r="154" spans="2:5">
      <c r="B154">
        <f t="shared" si="13"/>
        <v>575</v>
      </c>
      <c r="C154">
        <f t="shared" si="12"/>
        <v>2.2885051627249144E-10</v>
      </c>
      <c r="D154" s="13">
        <f t="shared" si="10"/>
        <v>9.5833333333333339</v>
      </c>
      <c r="E154">
        <f t="shared" si="11"/>
        <v>0.22885051627249145</v>
      </c>
    </row>
    <row r="155" spans="2:5">
      <c r="B155">
        <f t="shared" si="13"/>
        <v>580</v>
      </c>
      <c r="C155">
        <f t="shared" si="12"/>
        <v>2.2921399193662166E-10</v>
      </c>
      <c r="D155" s="13">
        <f t="shared" si="10"/>
        <v>9.6666666666666661</v>
      </c>
      <c r="E155">
        <f t="shared" si="11"/>
        <v>0.22921399193662165</v>
      </c>
    </row>
    <row r="156" spans="2:5">
      <c r="B156">
        <f t="shared" si="13"/>
        <v>585</v>
      </c>
      <c r="C156">
        <f t="shared" si="12"/>
        <v>2.2957141023157522E-10</v>
      </c>
      <c r="D156" s="13">
        <f t="shared" si="10"/>
        <v>9.75</v>
      </c>
      <c r="E156">
        <f t="shared" si="11"/>
        <v>0.22957141023157523</v>
      </c>
    </row>
    <row r="157" spans="2:5">
      <c r="B157">
        <f t="shared" si="13"/>
        <v>590</v>
      </c>
      <c r="C157">
        <f t="shared" si="12"/>
        <v>2.2992287210419666E-10</v>
      </c>
      <c r="D157" s="13">
        <f t="shared" si="10"/>
        <v>9.8333333333333339</v>
      </c>
      <c r="E157">
        <f t="shared" si="11"/>
        <v>0.22992287210419665</v>
      </c>
    </row>
    <row r="158" spans="2:5">
      <c r="B158">
        <f t="shared" si="13"/>
        <v>595</v>
      </c>
      <c r="C158">
        <f t="shared" si="12"/>
        <v>2.3026847681903815E-10</v>
      </c>
      <c r="D158" s="13">
        <f t="shared" si="10"/>
        <v>9.9166666666666661</v>
      </c>
      <c r="E158">
        <f t="shared" si="11"/>
        <v>0.23026847681903814</v>
      </c>
    </row>
    <row r="159" spans="2:5">
      <c r="B159" s="16">
        <f t="shared" si="13"/>
        <v>600</v>
      </c>
      <c r="C159">
        <f t="shared" si="12"/>
        <v>2.3060832198639525E-10</v>
      </c>
      <c r="D159" s="13">
        <f t="shared" si="10"/>
        <v>10</v>
      </c>
      <c r="E159">
        <f t="shared" si="11"/>
        <v>0.23060832198639525</v>
      </c>
    </row>
    <row r="160" spans="2:5">
      <c r="B160">
        <f t="shared" si="13"/>
        <v>605</v>
      </c>
      <c r="C160">
        <f>$D$36*EXP(-$D$32*(B160-600))+(1/$D$32)*($D$33+$D$34*((B160-600)-1/$D$32))</f>
        <v>2.3089179385766993E-10</v>
      </c>
      <c r="D160" s="13">
        <f t="shared" si="10"/>
        <v>10.083333333333334</v>
      </c>
      <c r="E160">
        <f t="shared" si="11"/>
        <v>0.23089179385766992</v>
      </c>
    </row>
    <row r="161" spans="2:5">
      <c r="B161">
        <f t="shared" si="13"/>
        <v>610</v>
      </c>
      <c r="C161">
        <f>$D$36*EXP(-$D$32*(B161-600))+(1/$D$32)*($D$33+$D$34*((B161-600)-1/$D$32))</f>
        <v>2.3106940544260738E-10</v>
      </c>
      <c r="D161" s="13">
        <f t="shared" si="10"/>
        <v>10.166666666666666</v>
      </c>
      <c r="E161">
        <f t="shared" si="11"/>
        <v>0.23106940544260737</v>
      </c>
    </row>
    <row r="162" spans="2:5">
      <c r="B162">
        <f t="shared" si="13"/>
        <v>615</v>
      </c>
      <c r="C162">
        <f t="shared" ref="C162:C182" si="14">$D$36*EXP(-$D$32*(B162-600))+(1/$D$32)*($D$33+$D$34*((B162-600)-1/$D$32))</f>
        <v>2.3114292091663587E-10</v>
      </c>
      <c r="D162" s="13">
        <f t="shared" si="10"/>
        <v>10.25</v>
      </c>
      <c r="E162">
        <f t="shared" si="11"/>
        <v>0.23114292091663588</v>
      </c>
    </row>
    <row r="163" spans="2:5">
      <c r="B163">
        <f t="shared" si="13"/>
        <v>620</v>
      </c>
      <c r="C163">
        <f t="shared" si="14"/>
        <v>2.3111407505497127E-10</v>
      </c>
      <c r="D163" s="13">
        <f t="shared" si="10"/>
        <v>10.333333333333334</v>
      </c>
      <c r="E163">
        <f t="shared" si="11"/>
        <v>0.23111407505497128</v>
      </c>
    </row>
    <row r="164" spans="2:5">
      <c r="B164">
        <f t="shared" si="13"/>
        <v>625</v>
      </c>
      <c r="C164">
        <f t="shared" si="14"/>
        <v>2.3098457372257456E-10</v>
      </c>
      <c r="D164" s="13">
        <f t="shared" si="10"/>
        <v>10.416666666666666</v>
      </c>
      <c r="E164">
        <f t="shared" si="11"/>
        <v>0.23098457372257455</v>
      </c>
    </row>
    <row r="165" spans="2:5">
      <c r="B165">
        <f t="shared" si="13"/>
        <v>630</v>
      </c>
      <c r="C165">
        <f t="shared" si="14"/>
        <v>2.3075609435594592E-10</v>
      </c>
      <c r="D165" s="13">
        <f t="shared" si="10"/>
        <v>10.5</v>
      </c>
      <c r="E165">
        <f t="shared" si="11"/>
        <v>0.23075609435594591</v>
      </c>
    </row>
    <row r="166" spans="2:5">
      <c r="B166">
        <f t="shared" si="13"/>
        <v>635</v>
      </c>
      <c r="C166">
        <f t="shared" si="14"/>
        <v>2.3043028643688797E-10</v>
      </c>
      <c r="D166" s="13">
        <f t="shared" si="10"/>
        <v>10.583333333333334</v>
      </c>
      <c r="E166">
        <f t="shared" si="11"/>
        <v>0.23043028643688798</v>
      </c>
    </row>
    <row r="167" spans="2:5">
      <c r="B167">
        <f t="shared" si="13"/>
        <v>640</v>
      </c>
      <c r="C167">
        <f t="shared" si="14"/>
        <v>2.3000877195837488E-10</v>
      </c>
      <c r="D167" s="13">
        <f t="shared" si="10"/>
        <v>10.666666666666666</v>
      </c>
      <c r="E167">
        <f t="shared" si="11"/>
        <v>0.23000877195837488</v>
      </c>
    </row>
    <row r="168" spans="2:5">
      <c r="B168">
        <f t="shared" si="13"/>
        <v>645</v>
      </c>
      <c r="C168">
        <f t="shared" si="14"/>
        <v>2.2949314588265719E-10</v>
      </c>
      <c r="D168" s="13">
        <f t="shared" ref="D168:D231" si="15">B168/60</f>
        <v>10.75</v>
      </c>
      <c r="E168">
        <f t="shared" ref="E168:E231" si="16">C168*10^9</f>
        <v>0.22949314588265718</v>
      </c>
    </row>
    <row r="169" spans="2:5">
      <c r="B169">
        <f t="shared" si="13"/>
        <v>650</v>
      </c>
      <c r="C169">
        <f t="shared" si="14"/>
        <v>2.2888497659173204E-10</v>
      </c>
      <c r="D169" s="13">
        <f t="shared" si="15"/>
        <v>10.833333333333334</v>
      </c>
      <c r="E169">
        <f t="shared" si="16"/>
        <v>0.22888497659173204</v>
      </c>
    </row>
    <row r="170" spans="2:5">
      <c r="B170">
        <f t="shared" si="13"/>
        <v>655</v>
      </c>
      <c r="C170">
        <f t="shared" si="14"/>
        <v>2.2818580633030711E-10</v>
      </c>
      <c r="D170" s="13">
        <f t="shared" si="15"/>
        <v>10.916666666666666</v>
      </c>
      <c r="E170">
        <f t="shared" si="16"/>
        <v>0.22818580633030711</v>
      </c>
    </row>
    <row r="171" spans="2:5">
      <c r="B171">
        <f t="shared" ref="B171:B234" si="17">B170+$J$31/372</f>
        <v>660</v>
      </c>
      <c r="C171">
        <f t="shared" si="14"/>
        <v>2.2739715164138119E-10</v>
      </c>
      <c r="D171" s="13">
        <f t="shared" si="15"/>
        <v>11</v>
      </c>
      <c r="E171">
        <f t="shared" si="16"/>
        <v>0.22739715164138119</v>
      </c>
    </row>
    <row r="172" spans="2:5">
      <c r="B172">
        <f t="shared" si="17"/>
        <v>665</v>
      </c>
      <c r="C172">
        <f t="shared" si="14"/>
        <v>2.2652050379456731E-10</v>
      </c>
      <c r="D172" s="13">
        <f t="shared" si="15"/>
        <v>11.083333333333334</v>
      </c>
      <c r="E172">
        <f t="shared" si="16"/>
        <v>0.22652050379456731</v>
      </c>
    </row>
    <row r="173" spans="2:5">
      <c r="B173">
        <f t="shared" si="17"/>
        <v>670</v>
      </c>
      <c r="C173">
        <f t="shared" si="14"/>
        <v>2.2555732920727641E-10</v>
      </c>
      <c r="D173" s="13">
        <f t="shared" si="15"/>
        <v>11.166666666666666</v>
      </c>
      <c r="E173">
        <f t="shared" si="16"/>
        <v>0.22555732920727642</v>
      </c>
    </row>
    <row r="174" spans="2:5">
      <c r="B174">
        <f t="shared" si="17"/>
        <v>675</v>
      </c>
      <c r="C174">
        <f t="shared" si="14"/>
        <v>2.245090698588827E-10</v>
      </c>
      <c r="D174" s="13">
        <f t="shared" si="15"/>
        <v>11.25</v>
      </c>
      <c r="E174">
        <f t="shared" si="16"/>
        <v>0.22450906985888269</v>
      </c>
    </row>
    <row r="175" spans="2:5">
      <c r="B175">
        <f t="shared" si="17"/>
        <v>680</v>
      </c>
      <c r="C175">
        <f t="shared" si="14"/>
        <v>2.2337714369798676E-10</v>
      </c>
      <c r="D175" s="13">
        <f t="shared" si="15"/>
        <v>11.333333333333334</v>
      </c>
      <c r="E175">
        <f t="shared" si="16"/>
        <v>0.22337714369798675</v>
      </c>
    </row>
    <row r="176" spans="2:5">
      <c r="B176">
        <f t="shared" si="17"/>
        <v>685</v>
      </c>
      <c r="C176">
        <f t="shared" si="14"/>
        <v>2.2216294504289151E-10</v>
      </c>
      <c r="D176" s="13">
        <f t="shared" si="15"/>
        <v>11.416666666666666</v>
      </c>
      <c r="E176">
        <f t="shared" si="16"/>
        <v>0.22216294504289152</v>
      </c>
    </row>
    <row r="177" spans="2:5">
      <c r="B177">
        <f t="shared" si="17"/>
        <v>690</v>
      </c>
      <c r="C177">
        <f t="shared" si="14"/>
        <v>2.2086784497540415E-10</v>
      </c>
      <c r="D177" s="13">
        <f t="shared" si="15"/>
        <v>11.5</v>
      </c>
      <c r="E177">
        <f t="shared" si="16"/>
        <v>0.22086784497540415</v>
      </c>
    </row>
    <row r="178" spans="2:5">
      <c r="B178">
        <f t="shared" si="17"/>
        <v>695</v>
      </c>
      <c r="C178">
        <f t="shared" si="14"/>
        <v>2.1949319172807545E-10</v>
      </c>
      <c r="D178" s="13">
        <f t="shared" si="15"/>
        <v>11.583333333333334</v>
      </c>
      <c r="E178">
        <f t="shared" si="16"/>
        <v>0.21949319172807547</v>
      </c>
    </row>
    <row r="179" spans="2:5">
      <c r="B179">
        <f t="shared" si="17"/>
        <v>700</v>
      </c>
      <c r="C179">
        <f t="shared" si="14"/>
        <v>2.1804031106498536E-10</v>
      </c>
      <c r="D179" s="13">
        <f t="shared" si="15"/>
        <v>11.666666666666666</v>
      </c>
      <c r="E179">
        <f t="shared" si="16"/>
        <v>0.21804031106498536</v>
      </c>
    </row>
    <row r="180" spans="2:5">
      <c r="B180">
        <f t="shared" si="17"/>
        <v>705</v>
      </c>
      <c r="C180">
        <f t="shared" si="14"/>
        <v>2.1651050665618333E-10</v>
      </c>
      <c r="D180" s="13">
        <f t="shared" si="15"/>
        <v>11.75</v>
      </c>
      <c r="E180">
        <f t="shared" si="16"/>
        <v>0.21651050665618332</v>
      </c>
    </row>
    <row r="181" spans="2:5">
      <c r="B181">
        <f t="shared" si="17"/>
        <v>710</v>
      </c>
      <c r="C181">
        <f t="shared" si="14"/>
        <v>2.1490506044588789E-10</v>
      </c>
      <c r="D181" s="13">
        <f t="shared" si="15"/>
        <v>11.833333333333334</v>
      </c>
      <c r="E181">
        <f t="shared" si="16"/>
        <v>0.21490506044588789</v>
      </c>
    </row>
    <row r="182" spans="2:5">
      <c r="B182">
        <f t="shared" si="17"/>
        <v>715</v>
      </c>
      <c r="C182">
        <f t="shared" si="14"/>
        <v>2.1322523301455065E-10</v>
      </c>
      <c r="D182" s="13">
        <f t="shared" si="15"/>
        <v>11.916666666666666</v>
      </c>
      <c r="E182">
        <f t="shared" si="16"/>
        <v>0.21322523301455065</v>
      </c>
    </row>
    <row r="183" spans="2:5">
      <c r="B183" s="16">
        <f t="shared" si="17"/>
        <v>720</v>
      </c>
      <c r="C183">
        <f>$D$36*EXP(-$D$32*(B183-600))+(1/$D$32)*($D$33+$D$34*((B183-600)-1/$D$32))</f>
        <v>2.1147226393488626E-10</v>
      </c>
      <c r="D183" s="13">
        <f t="shared" si="15"/>
        <v>12</v>
      </c>
      <c r="E183">
        <f t="shared" si="16"/>
        <v>0.21147226393488627</v>
      </c>
    </row>
    <row r="184" spans="2:5">
      <c r="B184">
        <f t="shared" si="17"/>
        <v>725</v>
      </c>
      <c r="C184">
        <f>$E$36*EXP(-$E$32*(B184-720))+(1/$E$32)*($E$33+$E$34*((B184-720)-1/$E$32))</f>
        <v>2.0969808185417403E-10</v>
      </c>
      <c r="D184" s="13">
        <f t="shared" si="15"/>
        <v>12.083333333333334</v>
      </c>
      <c r="E184">
        <f t="shared" si="16"/>
        <v>0.20969808185417402</v>
      </c>
    </row>
    <row r="185" spans="2:5">
      <c r="B185">
        <f t="shared" si="17"/>
        <v>730</v>
      </c>
      <c r="C185">
        <f t="shared" ref="C185:C242" si="18">$E$36*EXP(-$E$32*(B185-720))+(1/$E$32)*($E$33+$E$34*((B185-720)-1/$E$32))</f>
        <v>2.0795346674839297E-10</v>
      </c>
      <c r="D185" s="13">
        <f t="shared" si="15"/>
        <v>12.166666666666666</v>
      </c>
      <c r="E185">
        <f t="shared" si="16"/>
        <v>0.20795346674839296</v>
      </c>
    </row>
    <row r="186" spans="2:5">
      <c r="B186">
        <f t="shared" si="17"/>
        <v>735</v>
      </c>
      <c r="C186">
        <f t="shared" si="18"/>
        <v>2.0623792588006363E-10</v>
      </c>
      <c r="D186" s="13">
        <f t="shared" si="15"/>
        <v>12.25</v>
      </c>
      <c r="E186">
        <f t="shared" si="16"/>
        <v>0.20623792588006362</v>
      </c>
    </row>
    <row r="187" spans="2:5">
      <c r="B187">
        <f t="shared" si="17"/>
        <v>740</v>
      </c>
      <c r="C187">
        <f t="shared" si="18"/>
        <v>2.0455097472324065E-10</v>
      </c>
      <c r="D187" s="13">
        <f t="shared" si="15"/>
        <v>12.333333333333334</v>
      </c>
      <c r="E187">
        <f t="shared" si="16"/>
        <v>0.20455097472324066</v>
      </c>
    </row>
    <row r="188" spans="2:5">
      <c r="B188">
        <f t="shared" si="17"/>
        <v>745</v>
      </c>
      <c r="C188">
        <f t="shared" si="18"/>
        <v>2.0289213682666652E-10</v>
      </c>
      <c r="D188" s="13">
        <f t="shared" si="15"/>
        <v>12.416666666666666</v>
      </c>
      <c r="E188">
        <f t="shared" si="16"/>
        <v>0.20289213682666651</v>
      </c>
    </row>
    <row r="189" spans="2:5">
      <c r="B189">
        <f t="shared" si="17"/>
        <v>750</v>
      </c>
      <c r="C189">
        <f t="shared" si="18"/>
        <v>2.0126094367920588E-10</v>
      </c>
      <c r="D189" s="13">
        <f t="shared" si="15"/>
        <v>12.5</v>
      </c>
      <c r="E189">
        <f t="shared" si="16"/>
        <v>0.20126094367920588</v>
      </c>
    </row>
    <row r="190" spans="2:5">
      <c r="B190">
        <f t="shared" si="17"/>
        <v>755</v>
      </c>
      <c r="C190">
        <f t="shared" si="18"/>
        <v>1.9965693457752226E-10</v>
      </c>
      <c r="D190" s="13">
        <f t="shared" si="15"/>
        <v>12.583333333333334</v>
      </c>
      <c r="E190">
        <f t="shared" si="16"/>
        <v>0.19965693457752226</v>
      </c>
    </row>
    <row r="191" spans="2:5">
      <c r="B191">
        <f t="shared" si="17"/>
        <v>760</v>
      </c>
      <c r="C191">
        <f t="shared" si="18"/>
        <v>1.9807965649596029E-10</v>
      </c>
      <c r="D191" s="13">
        <f t="shared" si="15"/>
        <v>12.666666666666666</v>
      </c>
      <c r="E191">
        <f t="shared" si="16"/>
        <v>0.19807965649596029</v>
      </c>
    </row>
    <row r="192" spans="2:5">
      <c r="B192">
        <f t="shared" si="17"/>
        <v>765</v>
      </c>
      <c r="C192">
        <f t="shared" si="18"/>
        <v>1.9652866395859583E-10</v>
      </c>
      <c r="D192" s="13">
        <f t="shared" si="15"/>
        <v>12.75</v>
      </c>
      <c r="E192">
        <f t="shared" si="16"/>
        <v>0.19652866395859583</v>
      </c>
    </row>
    <row r="193" spans="2:5">
      <c r="B193">
        <f t="shared" si="17"/>
        <v>770</v>
      </c>
      <c r="C193">
        <f t="shared" si="18"/>
        <v>1.9500351891341905E-10</v>
      </c>
      <c r="D193" s="13">
        <f t="shared" si="15"/>
        <v>12.833333333333334</v>
      </c>
      <c r="E193">
        <f t="shared" si="16"/>
        <v>0.19500351891341905</v>
      </c>
    </row>
    <row r="194" spans="2:5">
      <c r="B194">
        <f t="shared" si="17"/>
        <v>775</v>
      </c>
      <c r="C194">
        <f t="shared" si="18"/>
        <v>1.9350379060861373E-10</v>
      </c>
      <c r="D194" s="13">
        <f t="shared" si="15"/>
        <v>12.916666666666666</v>
      </c>
      <c r="E194">
        <f t="shared" si="16"/>
        <v>0.19350379060861372</v>
      </c>
    </row>
    <row r="195" spans="2:5">
      <c r="B195">
        <f t="shared" si="17"/>
        <v>780</v>
      </c>
      <c r="C195">
        <f t="shared" si="18"/>
        <v>1.9202905547089866E-10</v>
      </c>
      <c r="D195" s="13">
        <f t="shared" si="15"/>
        <v>13</v>
      </c>
      <c r="E195">
        <f t="shared" si="16"/>
        <v>0.19202905547089866</v>
      </c>
    </row>
    <row r="196" spans="2:5">
      <c r="B196">
        <f t="shared" si="17"/>
        <v>785</v>
      </c>
      <c r="C196">
        <f t="shared" si="18"/>
        <v>1.9057889698589642E-10</v>
      </c>
      <c r="D196" s="13">
        <f t="shared" si="15"/>
        <v>13.083333333333334</v>
      </c>
      <c r="E196">
        <f t="shared" si="16"/>
        <v>0.19057889698589642</v>
      </c>
    </row>
    <row r="197" spans="2:5">
      <c r="B197">
        <f t="shared" si="17"/>
        <v>790</v>
      </c>
      <c r="C197">
        <f t="shared" si="18"/>
        <v>1.8915290558049579E-10</v>
      </c>
      <c r="D197" s="13">
        <f t="shared" si="15"/>
        <v>13.166666666666666</v>
      </c>
      <c r="E197">
        <f t="shared" si="16"/>
        <v>0.1891529055804958</v>
      </c>
    </row>
    <row r="198" spans="2:5">
      <c r="B198">
        <f t="shared" si="17"/>
        <v>795</v>
      </c>
      <c r="C198">
        <f t="shared" si="18"/>
        <v>1.8775067850717467E-10</v>
      </c>
      <c r="D198" s="13">
        <f t="shared" si="15"/>
        <v>13.25</v>
      </c>
      <c r="E198">
        <f t="shared" si="16"/>
        <v>0.18775067850717467</v>
      </c>
    </row>
    <row r="199" spans="2:5">
      <c r="B199">
        <f t="shared" si="17"/>
        <v>800</v>
      </c>
      <c r="C199">
        <f t="shared" si="18"/>
        <v>1.8637181973025076E-10</v>
      </c>
      <c r="D199" s="13">
        <f t="shared" si="15"/>
        <v>13.333333333333334</v>
      </c>
      <c r="E199">
        <f t="shared" si="16"/>
        <v>0.18637181973025074</v>
      </c>
    </row>
    <row r="200" spans="2:5">
      <c r="B200">
        <f t="shared" si="17"/>
        <v>805</v>
      </c>
      <c r="C200">
        <f t="shared" si="18"/>
        <v>1.8501593981402791E-10</v>
      </c>
      <c r="D200" s="13">
        <f t="shared" si="15"/>
        <v>13.416666666666666</v>
      </c>
      <c r="E200">
        <f t="shared" si="16"/>
        <v>0.18501593981402792</v>
      </c>
    </row>
    <row r="201" spans="2:5">
      <c r="B201">
        <f t="shared" si="17"/>
        <v>810</v>
      </c>
      <c r="C201">
        <f t="shared" si="18"/>
        <v>1.836826558128064E-10</v>
      </c>
      <c r="D201" s="13">
        <f t="shared" si="15"/>
        <v>13.5</v>
      </c>
      <c r="E201">
        <f t="shared" si="16"/>
        <v>0.18368265581280641</v>
      </c>
    </row>
    <row r="202" spans="2:5">
      <c r="B202">
        <f t="shared" si="17"/>
        <v>815</v>
      </c>
      <c r="C202">
        <f t="shared" si="18"/>
        <v>1.8237159116272634E-10</v>
      </c>
      <c r="D202" s="13">
        <f t="shared" si="15"/>
        <v>13.583333333333334</v>
      </c>
      <c r="E202">
        <f t="shared" si="16"/>
        <v>0.18237159116272633</v>
      </c>
    </row>
    <row r="203" spans="2:5">
      <c r="B203">
        <f t="shared" si="17"/>
        <v>820</v>
      </c>
      <c r="C203">
        <f t="shared" si="18"/>
        <v>1.8108237557541361E-10</v>
      </c>
      <c r="D203" s="13">
        <f t="shared" si="15"/>
        <v>13.666666666666666</v>
      </c>
      <c r="E203">
        <f t="shared" si="16"/>
        <v>0.1810823755754136</v>
      </c>
    </row>
    <row r="204" spans="2:5">
      <c r="B204">
        <f t="shared" si="17"/>
        <v>825</v>
      </c>
      <c r="C204">
        <f t="shared" si="18"/>
        <v>1.7981464493339783E-10</v>
      </c>
      <c r="D204" s="13">
        <f t="shared" si="15"/>
        <v>13.75</v>
      </c>
      <c r="E204">
        <f t="shared" si="16"/>
        <v>0.17981464493339783</v>
      </c>
    </row>
    <row r="205" spans="2:5">
      <c r="B205">
        <f t="shared" si="17"/>
        <v>830</v>
      </c>
      <c r="C205">
        <f t="shared" si="18"/>
        <v>1.7856804118727367E-10</v>
      </c>
      <c r="D205" s="13">
        <f t="shared" si="15"/>
        <v>13.833333333333334</v>
      </c>
      <c r="E205">
        <f t="shared" si="16"/>
        <v>0.17856804118727368</v>
      </c>
    </row>
    <row r="206" spans="2:5">
      <c r="B206">
        <f t="shared" si="17"/>
        <v>835</v>
      </c>
      <c r="C206">
        <f t="shared" si="18"/>
        <v>1.7734221225457568E-10</v>
      </c>
      <c r="D206" s="13">
        <f t="shared" si="15"/>
        <v>13.916666666666666</v>
      </c>
      <c r="E206">
        <f t="shared" si="16"/>
        <v>0.17734221225457569</v>
      </c>
    </row>
    <row r="207" spans="2:5">
      <c r="B207">
        <f t="shared" si="17"/>
        <v>840</v>
      </c>
      <c r="C207">
        <f t="shared" si="18"/>
        <v>1.7613681192033834E-10</v>
      </c>
      <c r="D207" s="13">
        <f t="shared" si="15"/>
        <v>14</v>
      </c>
      <c r="E207">
        <f t="shared" si="16"/>
        <v>0.17613681192033834</v>
      </c>
    </row>
    <row r="208" spans="2:5">
      <c r="B208">
        <f t="shared" si="17"/>
        <v>845</v>
      </c>
      <c r="C208">
        <f t="shared" si="18"/>
        <v>1.7495149973931363E-10</v>
      </c>
      <c r="D208" s="13">
        <f t="shared" si="15"/>
        <v>14.083333333333334</v>
      </c>
      <c r="E208">
        <f t="shared" si="16"/>
        <v>0.17495149973931362</v>
      </c>
    </row>
    <row r="209" spans="2:5">
      <c r="B209">
        <f t="shared" si="17"/>
        <v>850</v>
      </c>
      <c r="C209">
        <f t="shared" si="18"/>
        <v>1.7378594093981778E-10</v>
      </c>
      <c r="D209" s="13">
        <f t="shared" si="15"/>
        <v>14.166666666666666</v>
      </c>
      <c r="E209">
        <f t="shared" si="16"/>
        <v>0.17378594093981778</v>
      </c>
    </row>
    <row r="210" spans="2:5">
      <c r="B210">
        <f t="shared" si="17"/>
        <v>855</v>
      </c>
      <c r="C210">
        <f t="shared" si="18"/>
        <v>1.7263980632918065E-10</v>
      </c>
      <c r="D210" s="13">
        <f t="shared" si="15"/>
        <v>14.25</v>
      </c>
      <c r="E210">
        <f t="shared" si="16"/>
        <v>0.17263980632918066</v>
      </c>
    </row>
    <row r="211" spans="2:5">
      <c r="B211">
        <f t="shared" si="17"/>
        <v>860</v>
      </c>
      <c r="C211">
        <f t="shared" si="18"/>
        <v>1.7151277220077075E-10</v>
      </c>
      <c r="D211" s="13">
        <f t="shared" si="15"/>
        <v>14.333333333333334</v>
      </c>
      <c r="E211">
        <f t="shared" si="16"/>
        <v>0.17151277220077074</v>
      </c>
    </row>
    <row r="212" spans="2:5">
      <c r="B212">
        <f t="shared" si="17"/>
        <v>865</v>
      </c>
      <c r="C212">
        <f t="shared" si="18"/>
        <v>1.704045202425696E-10</v>
      </c>
      <c r="D212" s="13">
        <f t="shared" si="15"/>
        <v>14.416666666666666</v>
      </c>
      <c r="E212">
        <f t="shared" si="16"/>
        <v>0.17040452024256961</v>
      </c>
    </row>
    <row r="213" spans="2:5">
      <c r="B213">
        <f t="shared" si="17"/>
        <v>870</v>
      </c>
      <c r="C213">
        <f t="shared" si="18"/>
        <v>1.6931473744726999E-10</v>
      </c>
      <c r="D213" s="13">
        <f t="shared" si="15"/>
        <v>14.5</v>
      </c>
      <c r="E213">
        <f t="shared" si="16"/>
        <v>0.16931473744726999</v>
      </c>
    </row>
    <row r="214" spans="2:5">
      <c r="B214">
        <f t="shared" si="17"/>
        <v>875</v>
      </c>
      <c r="C214">
        <f t="shared" si="18"/>
        <v>1.6824311602387199E-10</v>
      </c>
      <c r="D214" s="13">
        <f t="shared" si="15"/>
        <v>14.583333333333334</v>
      </c>
      <c r="E214">
        <f t="shared" si="16"/>
        <v>0.16824311602387199</v>
      </c>
    </row>
    <row r="215" spans="2:5">
      <c r="B215">
        <f t="shared" si="17"/>
        <v>880</v>
      </c>
      <c r="C215">
        <f t="shared" si="18"/>
        <v>1.6718935331075284E-10</v>
      </c>
      <c r="D215" s="13">
        <f t="shared" si="15"/>
        <v>14.666666666666666</v>
      </c>
      <c r="E215">
        <f t="shared" si="16"/>
        <v>0.16718935331075283</v>
      </c>
    </row>
    <row r="216" spans="2:5">
      <c r="B216">
        <f t="shared" si="17"/>
        <v>885</v>
      </c>
      <c r="C216">
        <f t="shared" si="18"/>
        <v>1.6615315169018498E-10</v>
      </c>
      <c r="D216" s="13">
        <f t="shared" si="15"/>
        <v>14.75</v>
      </c>
      <c r="E216">
        <f t="shared" si="16"/>
        <v>0.16615315169018499</v>
      </c>
    </row>
    <row r="217" spans="2:5">
      <c r="B217">
        <f t="shared" si="17"/>
        <v>890</v>
      </c>
      <c r="C217">
        <f t="shared" si="18"/>
        <v>1.6513421850427895E-10</v>
      </c>
      <c r="D217" s="13">
        <f t="shared" si="15"/>
        <v>14.833333333333334</v>
      </c>
      <c r="E217">
        <f t="shared" si="16"/>
        <v>0.16513421850427895</v>
      </c>
    </row>
    <row r="218" spans="2:5">
      <c r="B218">
        <f t="shared" si="17"/>
        <v>895</v>
      </c>
      <c r="C218">
        <f t="shared" si="18"/>
        <v>1.6413226597232707E-10</v>
      </c>
      <c r="D218" s="13">
        <f t="shared" si="15"/>
        <v>14.916666666666666</v>
      </c>
      <c r="E218">
        <f t="shared" si="16"/>
        <v>0.16413226597232708</v>
      </c>
    </row>
    <row r="219" spans="2:5">
      <c r="B219">
        <f t="shared" si="17"/>
        <v>900</v>
      </c>
      <c r="C219">
        <f t="shared" si="18"/>
        <v>1.6314701110952457E-10</v>
      </c>
      <c r="D219" s="13">
        <f t="shared" si="15"/>
        <v>15</v>
      </c>
      <c r="E219">
        <f t="shared" si="16"/>
        <v>0.16314701110952456</v>
      </c>
    </row>
    <row r="220" spans="2:5">
      <c r="B220">
        <f t="shared" si="17"/>
        <v>905</v>
      </c>
      <c r="C220">
        <f t="shared" si="18"/>
        <v>1.6217817564704517E-10</v>
      </c>
      <c r="D220" s="13">
        <f t="shared" si="15"/>
        <v>15.083333333333334</v>
      </c>
      <c r="E220">
        <f t="shared" si="16"/>
        <v>0.16217817564704518</v>
      </c>
    </row>
    <row r="221" spans="2:5">
      <c r="B221">
        <f t="shared" si="17"/>
        <v>910</v>
      </c>
      <c r="C221">
        <f t="shared" si="18"/>
        <v>1.612254859534488E-10</v>
      </c>
      <c r="D221" s="13">
        <f t="shared" si="15"/>
        <v>15.166666666666666</v>
      </c>
      <c r="E221">
        <f t="shared" si="16"/>
        <v>0.16122548595344879</v>
      </c>
    </row>
    <row r="222" spans="2:5">
      <c r="B222">
        <f t="shared" si="17"/>
        <v>915</v>
      </c>
      <c r="C222">
        <f t="shared" si="18"/>
        <v>1.6028867295739885E-10</v>
      </c>
      <c r="D222" s="13">
        <f t="shared" si="15"/>
        <v>15.25</v>
      </c>
      <c r="E222">
        <f t="shared" si="16"/>
        <v>0.16028867295739885</v>
      </c>
    </row>
    <row r="223" spans="2:5">
      <c r="B223">
        <f t="shared" si="17"/>
        <v>920</v>
      </c>
      <c r="C223">
        <f t="shared" si="18"/>
        <v>1.5936747207166755E-10</v>
      </c>
      <c r="D223" s="13">
        <f t="shared" si="15"/>
        <v>15.333333333333334</v>
      </c>
      <c r="E223">
        <f t="shared" si="16"/>
        <v>0.15936747207166754</v>
      </c>
    </row>
    <row r="224" spans="2:5">
      <c r="B224">
        <f t="shared" si="17"/>
        <v>925</v>
      </c>
      <c r="C224">
        <f t="shared" si="18"/>
        <v>1.5846162311840762E-10</v>
      </c>
      <c r="D224" s="13">
        <f t="shared" si="15"/>
        <v>15.416666666666666</v>
      </c>
      <c r="E224">
        <f t="shared" si="16"/>
        <v>0.15846162311840761</v>
      </c>
    </row>
    <row r="225" spans="2:5">
      <c r="B225">
        <f t="shared" si="17"/>
        <v>930</v>
      </c>
      <c r="C225">
        <f t="shared" si="18"/>
        <v>1.5757087025566943E-10</v>
      </c>
      <c r="D225" s="13">
        <f t="shared" si="15"/>
        <v>15.5</v>
      </c>
      <c r="E225">
        <f t="shared" si="16"/>
        <v>0.15757087025566943</v>
      </c>
    </row>
    <row r="226" spans="2:5">
      <c r="B226">
        <f t="shared" si="17"/>
        <v>935</v>
      </c>
      <c r="C226">
        <f t="shared" si="18"/>
        <v>1.5669496190514269E-10</v>
      </c>
      <c r="D226" s="13">
        <f t="shared" si="15"/>
        <v>15.583333333333334</v>
      </c>
      <c r="E226">
        <f t="shared" si="16"/>
        <v>0.15669496190514268</v>
      </c>
    </row>
    <row r="227" spans="2:5">
      <c r="B227">
        <f t="shared" si="17"/>
        <v>940</v>
      </c>
      <c r="C227">
        <f t="shared" si="18"/>
        <v>1.5583365068110235E-10</v>
      </c>
      <c r="D227" s="13">
        <f t="shared" si="15"/>
        <v>15.666666666666666</v>
      </c>
      <c r="E227">
        <f t="shared" si="16"/>
        <v>0.15583365068110236</v>
      </c>
    </row>
    <row r="228" spans="2:5">
      <c r="B228">
        <f t="shared" si="17"/>
        <v>945</v>
      </c>
      <c r="C228">
        <f t="shared" si="18"/>
        <v>1.5498669332053858E-10</v>
      </c>
      <c r="D228" s="13">
        <f t="shared" si="15"/>
        <v>15.75</v>
      </c>
      <c r="E228">
        <f t="shared" si="16"/>
        <v>0.15498669332053858</v>
      </c>
    </row>
    <row r="229" spans="2:5">
      <c r="B229">
        <f t="shared" si="17"/>
        <v>950</v>
      </c>
      <c r="C229">
        <f t="shared" si="18"/>
        <v>1.5415385061445128E-10</v>
      </c>
      <c r="D229" s="13">
        <f t="shared" si="15"/>
        <v>15.833333333333334</v>
      </c>
      <c r="E229">
        <f t="shared" si="16"/>
        <v>0.15415385061445128</v>
      </c>
    </row>
    <row r="230" spans="2:5">
      <c r="B230">
        <f t="shared" si="17"/>
        <v>955</v>
      </c>
      <c r="C230">
        <f t="shared" si="18"/>
        <v>1.5333488734028937E-10</v>
      </c>
      <c r="D230" s="13">
        <f t="shared" si="15"/>
        <v>15.916666666666666</v>
      </c>
      <c r="E230">
        <f t="shared" si="16"/>
        <v>0.15333488734028938</v>
      </c>
    </row>
    <row r="231" spans="2:5">
      <c r="B231">
        <f t="shared" si="17"/>
        <v>960</v>
      </c>
      <c r="C231">
        <f t="shared" si="18"/>
        <v>1.5252957219551618E-10</v>
      </c>
      <c r="D231" s="13">
        <f t="shared" si="15"/>
        <v>16</v>
      </c>
      <c r="E231">
        <f t="shared" si="16"/>
        <v>0.15252957219551619</v>
      </c>
    </row>
    <row r="232" spans="2:5">
      <c r="B232">
        <f t="shared" si="17"/>
        <v>965</v>
      </c>
      <c r="C232">
        <f t="shared" si="18"/>
        <v>1.5173767773228188E-10</v>
      </c>
      <c r="D232" s="13">
        <f t="shared" ref="D232:D295" si="19">B232/60</f>
        <v>16.083333333333332</v>
      </c>
      <c r="E232">
        <f t="shared" ref="E232:E295" si="20">C232*10^9</f>
        <v>0.15173767773228189</v>
      </c>
    </row>
    <row r="233" spans="2:5">
      <c r="B233">
        <f t="shared" si="17"/>
        <v>970</v>
      </c>
      <c r="C233">
        <f t="shared" si="18"/>
        <v>1.5095898029318457E-10</v>
      </c>
      <c r="D233" s="13">
        <f t="shared" si="19"/>
        <v>16.166666666666668</v>
      </c>
      <c r="E233">
        <f t="shared" si="20"/>
        <v>0.15095898029318458</v>
      </c>
    </row>
    <row r="234" spans="2:5">
      <c r="B234">
        <f t="shared" si="17"/>
        <v>975</v>
      </c>
      <c r="C234">
        <f t="shared" si="18"/>
        <v>1.5019325994810206E-10</v>
      </c>
      <c r="D234" s="13">
        <f t="shared" si="19"/>
        <v>16.25</v>
      </c>
      <c r="E234">
        <f t="shared" si="20"/>
        <v>0.15019325994810206</v>
      </c>
    </row>
    <row r="235" spans="2:5">
      <c r="B235">
        <f t="shared" ref="B235:B298" si="21">B234+$J$31/372</f>
        <v>980</v>
      </c>
      <c r="C235">
        <f t="shared" si="18"/>
        <v>1.4944030043207621E-10</v>
      </c>
      <c r="D235" s="13">
        <f t="shared" si="19"/>
        <v>16.333333333333332</v>
      </c>
      <c r="E235">
        <f t="shared" si="20"/>
        <v>0.14944030043207621</v>
      </c>
    </row>
    <row r="236" spans="2:5">
      <c r="B236">
        <f t="shared" si="21"/>
        <v>985</v>
      </c>
      <c r="C236">
        <f t="shared" si="18"/>
        <v>1.4869988908423252E-10</v>
      </c>
      <c r="D236" s="13">
        <f t="shared" si="19"/>
        <v>16.416666666666668</v>
      </c>
      <c r="E236">
        <f t="shared" si="20"/>
        <v>0.14869988908423251</v>
      </c>
    </row>
    <row r="237" spans="2:5">
      <c r="B237">
        <f t="shared" si="21"/>
        <v>990</v>
      </c>
      <c r="C237">
        <f t="shared" si="18"/>
        <v>1.4797181678771758E-10</v>
      </c>
      <c r="D237" s="13">
        <f t="shared" si="19"/>
        <v>16.5</v>
      </c>
      <c r="E237">
        <f t="shared" si="20"/>
        <v>0.14797181678771759</v>
      </c>
    </row>
    <row r="238" spans="2:5">
      <c r="B238">
        <f t="shared" si="21"/>
        <v>995</v>
      </c>
      <c r="C238">
        <f t="shared" si="18"/>
        <v>1.4725587791063754E-10</v>
      </c>
      <c r="D238" s="13">
        <f t="shared" si="19"/>
        <v>16.583333333333332</v>
      </c>
      <c r="E238">
        <f t="shared" si="20"/>
        <v>0.14725587791063754</v>
      </c>
    </row>
    <row r="239" spans="2:5">
      <c r="B239">
        <f t="shared" si="21"/>
        <v>1000</v>
      </c>
      <c r="C239">
        <f t="shared" si="18"/>
        <v>1.4655187024798074E-10</v>
      </c>
      <c r="D239" s="13">
        <f t="shared" si="19"/>
        <v>16.666666666666668</v>
      </c>
      <c r="E239">
        <f t="shared" si="20"/>
        <v>0.14655187024798075</v>
      </c>
    </row>
    <row r="240" spans="2:5">
      <c r="B240">
        <f t="shared" si="21"/>
        <v>1005</v>
      </c>
      <c r="C240">
        <f t="shared" si="18"/>
        <v>1.4585959496450837E-10</v>
      </c>
      <c r="D240" s="13">
        <f t="shared" si="19"/>
        <v>16.75</v>
      </c>
      <c r="E240">
        <f t="shared" si="20"/>
        <v>0.14585959496450837</v>
      </c>
    </row>
    <row r="241" spans="2:5">
      <c r="B241">
        <f t="shared" si="21"/>
        <v>1010</v>
      </c>
      <c r="C241">
        <f t="shared" si="18"/>
        <v>1.4517885653859673E-10</v>
      </c>
      <c r="D241" s="13">
        <f t="shared" si="19"/>
        <v>16.833333333333332</v>
      </c>
      <c r="E241">
        <f t="shared" si="20"/>
        <v>0.14517885653859672</v>
      </c>
    </row>
    <row r="242" spans="2:5">
      <c r="B242">
        <f t="shared" si="21"/>
        <v>1015</v>
      </c>
      <c r="C242">
        <f t="shared" si="18"/>
        <v>1.445094627070153E-10</v>
      </c>
      <c r="D242" s="13">
        <f t="shared" si="19"/>
        <v>16.916666666666668</v>
      </c>
      <c r="E242">
        <f t="shared" si="20"/>
        <v>0.14450946270701528</v>
      </c>
    </row>
    <row r="243" spans="2:5">
      <c r="B243" s="16">
        <f t="shared" si="21"/>
        <v>1020</v>
      </c>
      <c r="C243">
        <f>$E$36*EXP(-$E$32*(B243-720))+(1/$E$32)*($E$33+$E$34*((B243-720)-1/$E$32))</f>
        <v>1.4385122441062534E-10</v>
      </c>
      <c r="D243" s="13">
        <f t="shared" si="19"/>
        <v>17</v>
      </c>
      <c r="E243">
        <f t="shared" si="20"/>
        <v>0.14385122441062534</v>
      </c>
    </row>
    <row r="244" spans="2:5">
      <c r="B244">
        <f t="shared" si="21"/>
        <v>1025</v>
      </c>
      <c r="C244">
        <f>$F$36*EXP(-$F$32*(B244-1020))+(1/$F$32)*($F$33+$F$34*((B244-1020)-1/$F$32))</f>
        <v>1.8335283625853672E-9</v>
      </c>
      <c r="D244" s="13">
        <f t="shared" si="19"/>
        <v>17.083333333333332</v>
      </c>
      <c r="E244">
        <f t="shared" si="20"/>
        <v>1.8335283625853671</v>
      </c>
    </row>
    <row r="245" spans="2:5">
      <c r="B245">
        <f t="shared" si="21"/>
        <v>1030</v>
      </c>
      <c r="C245">
        <f t="shared" ref="C245:C279" si="22">$F$36*EXP(-$F$32*(B245-1020))+(1/$F$32)*($F$33+$F$34*((B245-1020)-1/$F$32))</f>
        <v>6.8662531705129945E-9</v>
      </c>
      <c r="D245" s="13">
        <f t="shared" si="19"/>
        <v>17.166666666666668</v>
      </c>
      <c r="E245">
        <f t="shared" si="20"/>
        <v>6.8662531705129943</v>
      </c>
    </row>
    <row r="246" spans="2:5">
      <c r="B246">
        <f t="shared" si="21"/>
        <v>1035</v>
      </c>
      <c r="C246">
        <f t="shared" si="22"/>
        <v>1.5186313324352723E-8</v>
      </c>
      <c r="D246" s="13">
        <f t="shared" si="19"/>
        <v>17.25</v>
      </c>
      <c r="E246">
        <f t="shared" si="20"/>
        <v>15.186313324352723</v>
      </c>
    </row>
    <row r="247" spans="2:5">
      <c r="B247">
        <f t="shared" si="21"/>
        <v>1040</v>
      </c>
      <c r="C247">
        <f t="shared" si="22"/>
        <v>2.6738924953368035E-8</v>
      </c>
      <c r="D247" s="13">
        <f t="shared" si="19"/>
        <v>17.333333333333332</v>
      </c>
      <c r="E247">
        <f t="shared" si="20"/>
        <v>26.738924953368034</v>
      </c>
    </row>
    <row r="248" spans="2:5">
      <c r="B248">
        <f t="shared" si="21"/>
        <v>1045</v>
      </c>
      <c r="C248">
        <f t="shared" si="22"/>
        <v>4.1470217167154547E-8</v>
      </c>
      <c r="D248" s="13">
        <f t="shared" si="19"/>
        <v>17.416666666666668</v>
      </c>
      <c r="E248">
        <f t="shared" si="20"/>
        <v>41.470217167154544</v>
      </c>
    </row>
    <row r="249" spans="2:5">
      <c r="B249">
        <f t="shared" si="21"/>
        <v>1050</v>
      </c>
      <c r="C249">
        <f t="shared" si="22"/>
        <v>5.9327216840695501E-8</v>
      </c>
      <c r="D249" s="13">
        <f t="shared" si="19"/>
        <v>17.5</v>
      </c>
      <c r="E249">
        <f t="shared" si="20"/>
        <v>59.327216840695499</v>
      </c>
    </row>
    <row r="250" spans="2:5">
      <c r="B250">
        <f t="shared" si="21"/>
        <v>1055</v>
      </c>
      <c r="C250">
        <f t="shared" si="22"/>
        <v>8.0257833652986731E-8</v>
      </c>
      <c r="D250" s="13">
        <f t="shared" si="19"/>
        <v>17.583333333333332</v>
      </c>
      <c r="E250">
        <f t="shared" si="20"/>
        <v>80.257833652986733</v>
      </c>
    </row>
    <row r="251" spans="2:5">
      <c r="B251">
        <f t="shared" si="21"/>
        <v>1060</v>
      </c>
      <c r="C251">
        <f t="shared" si="22"/>
        <v>1.0421084537499594E-7</v>
      </c>
      <c r="D251" s="13">
        <f t="shared" si="19"/>
        <v>17.666666666666668</v>
      </c>
      <c r="E251">
        <f t="shared" si="20"/>
        <v>104.21084537499594</v>
      </c>
    </row>
    <row r="252" spans="2:5">
      <c r="B252">
        <f t="shared" si="21"/>
        <v>1065</v>
      </c>
      <c r="C252">
        <f>$F$36*EXP(-$F$32*(B252-1020))+(1/$F$32)*($F$33+$F$34*((B252-1020)-1/$F$32))</f>
        <v>1.311358834027838E-7</v>
      </c>
      <c r="D252" s="13">
        <f t="shared" si="19"/>
        <v>17.75</v>
      </c>
      <c r="E252">
        <f t="shared" si="20"/>
        <v>131.1358834027838</v>
      </c>
    </row>
    <row r="253" spans="2:5">
      <c r="B253">
        <f t="shared" si="21"/>
        <v>1070</v>
      </c>
      <c r="C253">
        <f t="shared" si="22"/>
        <v>1.6098341853175163E-7</v>
      </c>
      <c r="D253" s="13">
        <f t="shared" si="19"/>
        <v>17.833333333333332</v>
      </c>
      <c r="E253">
        <f t="shared" si="20"/>
        <v>160.98341853175162</v>
      </c>
    </row>
    <row r="254" spans="2:5">
      <c r="B254">
        <f t="shared" si="21"/>
        <v>1075</v>
      </c>
      <c r="C254">
        <f t="shared" si="22"/>
        <v>1.9370474696792615E-7</v>
      </c>
      <c r="D254" s="13">
        <f t="shared" si="19"/>
        <v>17.916666666666668</v>
      </c>
      <c r="E254">
        <f t="shared" si="20"/>
        <v>193.70474696792616</v>
      </c>
    </row>
    <row r="255" spans="2:5">
      <c r="B255">
        <f t="shared" si="21"/>
        <v>1080</v>
      </c>
      <c r="C255">
        <f t="shared" si="22"/>
        <v>2.2925197657239854E-7</v>
      </c>
      <c r="D255" s="13">
        <f t="shared" si="19"/>
        <v>18</v>
      </c>
      <c r="E255">
        <f t="shared" si="20"/>
        <v>229.25197657239855</v>
      </c>
    </row>
    <row r="256" spans="2:5">
      <c r="B256">
        <f t="shared" si="21"/>
        <v>1085</v>
      </c>
      <c r="C256">
        <f t="shared" si="22"/>
        <v>2.6757801333496041E-7</v>
      </c>
      <c r="D256" s="13">
        <f t="shared" si="19"/>
        <v>18.083333333333332</v>
      </c>
      <c r="E256">
        <f t="shared" si="20"/>
        <v>267.57801333496042</v>
      </c>
    </row>
    <row r="257" spans="2:5">
      <c r="B257">
        <f t="shared" si="21"/>
        <v>1090</v>
      </c>
      <c r="C257">
        <f t="shared" si="22"/>
        <v>3.0863654807321998E-7</v>
      </c>
      <c r="D257" s="13">
        <f t="shared" si="19"/>
        <v>18.166666666666668</v>
      </c>
      <c r="E257">
        <f t="shared" si="20"/>
        <v>308.63654807321996</v>
      </c>
    </row>
    <row r="258" spans="2:5">
      <c r="B258">
        <f t="shared" si="21"/>
        <v>1095</v>
      </c>
      <c r="C258">
        <f t="shared" si="22"/>
        <v>3.5238204335332072E-7</v>
      </c>
      <c r="D258" s="13">
        <f t="shared" si="19"/>
        <v>18.25</v>
      </c>
      <c r="E258">
        <f t="shared" si="20"/>
        <v>352.38204335332074</v>
      </c>
    </row>
    <row r="259" spans="2:5">
      <c r="B259">
        <f t="shared" si="21"/>
        <v>1100</v>
      </c>
      <c r="C259">
        <f t="shared" si="22"/>
        <v>3.9876972062866251E-7</v>
      </c>
      <c r="D259" s="13">
        <f t="shared" si="19"/>
        <v>18.333333333333332</v>
      </c>
      <c r="E259">
        <f t="shared" si="20"/>
        <v>398.76972062866253</v>
      </c>
    </row>
    <row r="260" spans="2:5">
      <c r="B260">
        <f t="shared" si="21"/>
        <v>1105</v>
      </c>
      <c r="C260">
        <f t="shared" si="22"/>
        <v>4.4775554759294082E-7</v>
      </c>
      <c r="D260" s="13">
        <f t="shared" si="19"/>
        <v>18.416666666666668</v>
      </c>
      <c r="E260">
        <f t="shared" si="20"/>
        <v>447.75554759294084</v>
      </c>
    </row>
    <row r="261" spans="2:5">
      <c r="B261">
        <f t="shared" si="21"/>
        <v>1110</v>
      </c>
      <c r="C261">
        <f t="shared" si="22"/>
        <v>4.9929622574395814E-7</v>
      </c>
      <c r="D261" s="13">
        <f t="shared" si="19"/>
        <v>18.5</v>
      </c>
      <c r="E261">
        <f t="shared" si="20"/>
        <v>499.29622574395813</v>
      </c>
    </row>
    <row r="262" spans="2:5">
      <c r="B262">
        <f t="shared" si="21"/>
        <v>1115</v>
      </c>
      <c r="C262">
        <f t="shared" si="22"/>
        <v>5.5334917815468065E-7</v>
      </c>
      <c r="D262" s="13">
        <f t="shared" si="19"/>
        <v>18.583333333333332</v>
      </c>
      <c r="E262">
        <f t="shared" si="20"/>
        <v>553.34917815468066</v>
      </c>
    </row>
    <row r="263" spans="2:5">
      <c r="B263">
        <f t="shared" si="21"/>
        <v>1120</v>
      </c>
      <c r="C263">
        <f t="shared" si="22"/>
        <v>6.0987253744810466E-7</v>
      </c>
      <c r="D263" s="13">
        <f t="shared" si="19"/>
        <v>18.666666666666668</v>
      </c>
      <c r="E263">
        <f t="shared" si="20"/>
        <v>609.87253744810471</v>
      </c>
    </row>
    <row r="264" spans="2:5">
      <c r="B264">
        <f t="shared" si="21"/>
        <v>1125</v>
      </c>
      <c r="C264">
        <f t="shared" si="22"/>
        <v>6.6882513397249193E-7</v>
      </c>
      <c r="D264" s="13">
        <f t="shared" si="19"/>
        <v>18.75</v>
      </c>
      <c r="E264">
        <f t="shared" si="20"/>
        <v>668.82513397249193</v>
      </c>
    </row>
    <row r="265" spans="2:5">
      <c r="B265">
        <f t="shared" si="21"/>
        <v>1130</v>
      </c>
      <c r="C265">
        <f t="shared" si="22"/>
        <v>7.3016648417371225E-7</v>
      </c>
      <c r="D265" s="13">
        <f t="shared" si="19"/>
        <v>18.833333333333332</v>
      </c>
      <c r="E265">
        <f t="shared" si="20"/>
        <v>730.16648417371221</v>
      </c>
    </row>
    <row r="266" spans="2:5">
      <c r="B266">
        <f t="shared" si="21"/>
        <v>1135</v>
      </c>
      <c r="C266">
        <f t="shared" si="22"/>
        <v>7.9385677916131844E-7</v>
      </c>
      <c r="D266" s="13">
        <f t="shared" si="19"/>
        <v>18.916666666666668</v>
      </c>
      <c r="E266">
        <f t="shared" si="20"/>
        <v>793.8567791613184</v>
      </c>
    </row>
    <row r="267" spans="2:5">
      <c r="B267">
        <f t="shared" si="21"/>
        <v>1140</v>
      </c>
      <c r="C267">
        <f t="shared" si="22"/>
        <v>8.5985687346519956E-7</v>
      </c>
      <c r="D267" s="13">
        <f t="shared" si="19"/>
        <v>19</v>
      </c>
      <c r="E267">
        <f t="shared" si="20"/>
        <v>859.85687346519956</v>
      </c>
    </row>
    <row r="268" spans="2:5">
      <c r="B268">
        <f t="shared" si="21"/>
        <v>1145</v>
      </c>
      <c r="C268">
        <f t="shared" si="22"/>
        <v>9.2812827397958939E-7</v>
      </c>
      <c r="D268" s="13">
        <f t="shared" si="19"/>
        <v>19.083333333333332</v>
      </c>
      <c r="E268">
        <f t="shared" si="20"/>
        <v>928.12827397958938</v>
      </c>
    </row>
    <row r="269" spans="2:5">
      <c r="B269">
        <f t="shared" si="21"/>
        <v>1150</v>
      </c>
      <c r="C269">
        <f t="shared" si="22"/>
        <v>9.9863312909133245E-7</v>
      </c>
      <c r="D269" s="13">
        <f t="shared" si="19"/>
        <v>19.166666666666668</v>
      </c>
      <c r="E269">
        <f t="shared" si="20"/>
        <v>998.63312909133242</v>
      </c>
    </row>
    <row r="270" spans="2:5">
      <c r="B270">
        <f t="shared" si="21"/>
        <v>1155</v>
      </c>
      <c r="C270">
        <f t="shared" si="22"/>
        <v>1.0713342179893253E-6</v>
      </c>
      <c r="D270" s="13">
        <f t="shared" si="19"/>
        <v>19.25</v>
      </c>
      <c r="E270">
        <f t="shared" si="20"/>
        <v>1071.3342179893252</v>
      </c>
    </row>
    <row r="271" spans="2:5">
      <c r="B271">
        <f t="shared" si="21"/>
        <v>1160</v>
      </c>
      <c r="C271">
        <f t="shared" si="22"/>
        <v>1.1461949401521186E-6</v>
      </c>
      <c r="D271" s="13">
        <f t="shared" si="19"/>
        <v>19.333333333333332</v>
      </c>
      <c r="E271">
        <f t="shared" si="20"/>
        <v>1146.1949401521185</v>
      </c>
    </row>
    <row r="272" spans="2:5">
      <c r="B272">
        <f t="shared" si="21"/>
        <v>1165</v>
      </c>
      <c r="C272">
        <f t="shared" si="22"/>
        <v>1.2231793050107067E-6</v>
      </c>
      <c r="D272" s="13">
        <f t="shared" si="19"/>
        <v>19.416666666666668</v>
      </c>
      <c r="E272">
        <f t="shared" si="20"/>
        <v>1223.1793050107067</v>
      </c>
    </row>
    <row r="273" spans="2:5">
      <c r="B273">
        <f t="shared" si="21"/>
        <v>1170</v>
      </c>
      <c r="C273">
        <f t="shared" si="22"/>
        <v>1.3022519217835993E-6</v>
      </c>
      <c r="D273" s="13">
        <f t="shared" si="19"/>
        <v>19.5</v>
      </c>
      <c r="E273">
        <f t="shared" si="20"/>
        <v>1302.2519217835993</v>
      </c>
    </row>
    <row r="274" spans="2:5">
      <c r="B274">
        <f t="shared" si="21"/>
        <v>1175</v>
      </c>
      <c r="C274">
        <f t="shared" si="22"/>
        <v>1.3833779894812687E-6</v>
      </c>
      <c r="D274" s="13">
        <f t="shared" si="19"/>
        <v>19.583333333333332</v>
      </c>
      <c r="E274">
        <f t="shared" si="20"/>
        <v>1383.3779894812687</v>
      </c>
    </row>
    <row r="275" spans="2:5">
      <c r="B275">
        <f t="shared" si="21"/>
        <v>1180</v>
      </c>
      <c r="C275">
        <f t="shared" si="22"/>
        <v>1.466523287077211E-6</v>
      </c>
      <c r="D275" s="13">
        <f t="shared" si="19"/>
        <v>19.666666666666668</v>
      </c>
      <c r="E275">
        <f t="shared" si="20"/>
        <v>1466.5232870772111</v>
      </c>
    </row>
    <row r="276" spans="2:5">
      <c r="B276">
        <f t="shared" si="21"/>
        <v>1185</v>
      </c>
      <c r="C276">
        <f t="shared" si="22"/>
        <v>1.5516541638427704E-6</v>
      </c>
      <c r="D276" s="13">
        <f t="shared" si="19"/>
        <v>19.75</v>
      </c>
      <c r="E276">
        <f t="shared" si="20"/>
        <v>1551.6541638427705</v>
      </c>
    </row>
    <row r="277" spans="2:5">
      <c r="B277">
        <f t="shared" si="21"/>
        <v>1190</v>
      </c>
      <c r="C277">
        <f t="shared" si="22"/>
        <v>1.6387375298430563E-6</v>
      </c>
      <c r="D277" s="13">
        <f t="shared" si="19"/>
        <v>19.833333333333332</v>
      </c>
      <c r="E277">
        <f t="shared" si="20"/>
        <v>1638.7375298430563</v>
      </c>
    </row>
    <row r="278" spans="2:5">
      <c r="B278">
        <f t="shared" si="21"/>
        <v>1195</v>
      </c>
      <c r="C278">
        <f t="shared" si="22"/>
        <v>1.7277408465912465E-6</v>
      </c>
      <c r="D278" s="13">
        <f t="shared" si="19"/>
        <v>19.916666666666668</v>
      </c>
      <c r="E278">
        <f t="shared" si="20"/>
        <v>1727.7408465912465</v>
      </c>
    </row>
    <row r="279" spans="2:5">
      <c r="B279" s="16">
        <f t="shared" si="21"/>
        <v>1200</v>
      </c>
      <c r="C279">
        <f t="shared" si="22"/>
        <v>1.8186321178586282E-6</v>
      </c>
      <c r="D279" s="13">
        <f t="shared" si="19"/>
        <v>20</v>
      </c>
      <c r="E279">
        <f t="shared" si="20"/>
        <v>1818.6321178586281</v>
      </c>
    </row>
    <row r="280" spans="2:5">
      <c r="B280">
        <f t="shared" si="21"/>
        <v>1205</v>
      </c>
      <c r="C280">
        <f>$G$36*EXP(-$G$32*(B280-1200))+(1/$G$32)*($G$33+$G$34*((B280-1200)-1/$G$32))</f>
        <v>1.9096895562309549E-6</v>
      </c>
      <c r="D280" s="13">
        <f t="shared" si="19"/>
        <v>20.083333333333332</v>
      </c>
      <c r="E280">
        <f t="shared" si="20"/>
        <v>1909.6895562309548</v>
      </c>
    </row>
    <row r="281" spans="2:5">
      <c r="B281">
        <f t="shared" si="21"/>
        <v>1210</v>
      </c>
      <c r="C281">
        <f t="shared" ref="C281:C315" si="23">$G$36*EXP(-$G$32*(B281-1200))+(1/$G$32)*($G$33+$G$34*((B281-1200)-1/$G$32))</f>
        <v>1.9992295105598328E-6</v>
      </c>
      <c r="D281" s="13">
        <f t="shared" si="19"/>
        <v>20.166666666666668</v>
      </c>
      <c r="E281">
        <f t="shared" si="20"/>
        <v>1999.2295105598328</v>
      </c>
    </row>
    <row r="282" spans="2:5">
      <c r="B282">
        <f t="shared" si="21"/>
        <v>1215</v>
      </c>
      <c r="C282">
        <f t="shared" si="23"/>
        <v>2.087277269914045E-6</v>
      </c>
      <c r="D282" s="13">
        <f t="shared" si="19"/>
        <v>20.25</v>
      </c>
      <c r="E282">
        <f t="shared" si="20"/>
        <v>2087.2772699140451</v>
      </c>
    </row>
    <row r="283" spans="2:5">
      <c r="B283">
        <f t="shared" si="21"/>
        <v>1220</v>
      </c>
      <c r="C283">
        <f t="shared" si="23"/>
        <v>2.1738577019167542E-6</v>
      </c>
      <c r="D283" s="13">
        <f t="shared" si="19"/>
        <v>20.333333333333332</v>
      </c>
      <c r="E283">
        <f t="shared" si="20"/>
        <v>2173.8577019167542</v>
      </c>
    </row>
    <row r="284" spans="2:5">
      <c r="B284">
        <f t="shared" si="21"/>
        <v>1225</v>
      </c>
      <c r="C284">
        <f t="shared" si="23"/>
        <v>2.2589952597689557E-6</v>
      </c>
      <c r="D284" s="13">
        <f t="shared" si="19"/>
        <v>20.416666666666668</v>
      </c>
      <c r="E284">
        <f t="shared" si="20"/>
        <v>2258.9952597689557</v>
      </c>
    </row>
    <row r="285" spans="2:5">
      <c r="B285">
        <f t="shared" si="21"/>
        <v>1230</v>
      </c>
      <c r="C285">
        <f t="shared" si="23"/>
        <v>2.3427139891558687E-6</v>
      </c>
      <c r="D285" s="13">
        <f t="shared" si="19"/>
        <v>20.5</v>
      </c>
      <c r="E285">
        <f t="shared" si="20"/>
        <v>2342.7139891558686</v>
      </c>
    </row>
    <row r="286" spans="2:5">
      <c r="B286">
        <f t="shared" si="21"/>
        <v>1235</v>
      </c>
      <c r="C286">
        <f t="shared" si="23"/>
        <v>2.4250375350382452E-6</v>
      </c>
      <c r="D286" s="13">
        <f t="shared" si="19"/>
        <v>20.583333333333332</v>
      </c>
      <c r="E286">
        <f t="shared" si="20"/>
        <v>2425.0375350382451</v>
      </c>
    </row>
    <row r="287" spans="2:5">
      <c r="B287">
        <f t="shared" si="21"/>
        <v>1240</v>
      </c>
      <c r="C287">
        <f t="shared" si="23"/>
        <v>2.505989148330493E-6</v>
      </c>
      <c r="D287" s="13">
        <f t="shared" si="19"/>
        <v>20.666666666666668</v>
      </c>
      <c r="E287">
        <f t="shared" si="20"/>
        <v>2505.9891483304932</v>
      </c>
    </row>
    <row r="288" spans="2:5">
      <c r="B288">
        <f t="shared" si="21"/>
        <v>1245</v>
      </c>
      <c r="C288">
        <f t="shared" si="23"/>
        <v>2.5855916924675099E-6</v>
      </c>
      <c r="D288" s="13">
        <f t="shared" si="19"/>
        <v>20.75</v>
      </c>
      <c r="E288">
        <f t="shared" si="20"/>
        <v>2585.5916924675098</v>
      </c>
    </row>
    <row r="289" spans="2:5">
      <c r="B289">
        <f t="shared" si="21"/>
        <v>1250</v>
      </c>
      <c r="C289">
        <f t="shared" si="23"/>
        <v>2.6638676498620812E-6</v>
      </c>
      <c r="D289" s="13">
        <f t="shared" si="19"/>
        <v>20.833333333333332</v>
      </c>
      <c r="E289">
        <f t="shared" si="20"/>
        <v>2663.8676498620812</v>
      </c>
    </row>
    <row r="290" spans="2:5">
      <c r="B290">
        <f t="shared" si="21"/>
        <v>1255</v>
      </c>
      <c r="C290">
        <f t="shared" si="23"/>
        <v>2.740839128254661E-6</v>
      </c>
      <c r="D290" s="13">
        <f t="shared" si="19"/>
        <v>20.916666666666668</v>
      </c>
      <c r="E290">
        <f t="shared" si="20"/>
        <v>2740.8391282546609</v>
      </c>
    </row>
    <row r="291" spans="2:5">
      <c r="B291">
        <f t="shared" si="21"/>
        <v>1260</v>
      </c>
      <c r="C291">
        <f t="shared" si="23"/>
        <v>2.8165278669573337E-6</v>
      </c>
      <c r="D291" s="13">
        <f t="shared" si="19"/>
        <v>21</v>
      </c>
      <c r="E291">
        <f t="shared" si="20"/>
        <v>2816.5278669573336</v>
      </c>
    </row>
    <row r="292" spans="2:5">
      <c r="B292">
        <f t="shared" si="21"/>
        <v>1265</v>
      </c>
      <c r="C292">
        <f t="shared" si="23"/>
        <v>2.8909552429937246E-6</v>
      </c>
      <c r="D292" s="13">
        <f t="shared" si="19"/>
        <v>21.083333333333332</v>
      </c>
      <c r="E292">
        <f t="shared" si="20"/>
        <v>2890.9552429937248</v>
      </c>
    </row>
    <row r="293" spans="2:5">
      <c r="B293">
        <f t="shared" si="21"/>
        <v>1270</v>
      </c>
      <c r="C293">
        <f t="shared" si="23"/>
        <v>2.9641422771365833E-6</v>
      </c>
      <c r="D293" s="13">
        <f t="shared" si="19"/>
        <v>21.166666666666668</v>
      </c>
      <c r="E293">
        <f t="shared" si="20"/>
        <v>2964.1422771365833</v>
      </c>
    </row>
    <row r="294" spans="2:5">
      <c r="B294">
        <f t="shared" si="21"/>
        <v>1275</v>
      </c>
      <c r="C294">
        <f t="shared" si="23"/>
        <v>3.0361096398447489E-6</v>
      </c>
      <c r="D294" s="13">
        <f t="shared" si="19"/>
        <v>21.25</v>
      </c>
      <c r="E294">
        <f t="shared" si="20"/>
        <v>3036.1096398447489</v>
      </c>
    </row>
    <row r="295" spans="2:5">
      <c r="B295">
        <f t="shared" si="21"/>
        <v>1280</v>
      </c>
      <c r="C295">
        <f t="shared" si="23"/>
        <v>3.1068776571011768E-6</v>
      </c>
      <c r="D295" s="13">
        <f t="shared" si="19"/>
        <v>21.333333333333332</v>
      </c>
      <c r="E295">
        <f t="shared" si="20"/>
        <v>3106.8776571011767</v>
      </c>
    </row>
    <row r="296" spans="2:5">
      <c r="B296">
        <f t="shared" si="21"/>
        <v>1285</v>
      </c>
      <c r="C296">
        <f t="shared" si="23"/>
        <v>3.1764663161536757E-6</v>
      </c>
      <c r="D296" s="13">
        <f t="shared" ref="D296:D359" si="24">B296/60</f>
        <v>21.416666666666668</v>
      </c>
      <c r="E296">
        <f t="shared" ref="E296:E359" si="25">C296*10^9</f>
        <v>3176.4663161536755</v>
      </c>
    </row>
    <row r="297" spans="2:5">
      <c r="B297">
        <f t="shared" si="21"/>
        <v>1290</v>
      </c>
      <c r="C297">
        <f t="shared" si="23"/>
        <v>3.2448952711599736E-6</v>
      </c>
      <c r="D297" s="13">
        <f t="shared" si="24"/>
        <v>21.5</v>
      </c>
      <c r="E297">
        <f t="shared" si="25"/>
        <v>3244.8952711599736</v>
      </c>
    </row>
    <row r="298" spans="2:5">
      <c r="B298">
        <f t="shared" si="21"/>
        <v>1295</v>
      </c>
      <c r="C298">
        <f t="shared" si="23"/>
        <v>3.3121838487387043E-6</v>
      </c>
      <c r="D298" s="13">
        <f t="shared" si="24"/>
        <v>21.583333333333332</v>
      </c>
      <c r="E298">
        <f t="shared" si="25"/>
        <v>3312.1838487387045</v>
      </c>
    </row>
    <row r="299" spans="2:5">
      <c r="B299">
        <f t="shared" ref="B299:B362" si="26">B298+$J$31/372</f>
        <v>1300</v>
      </c>
      <c r="C299">
        <f t="shared" si="23"/>
        <v>3.3783510534278896E-6</v>
      </c>
      <c r="D299" s="13">
        <f t="shared" si="24"/>
        <v>21.666666666666668</v>
      </c>
      <c r="E299">
        <f t="shared" si="25"/>
        <v>3378.3510534278898</v>
      </c>
    </row>
    <row r="300" spans="2:5">
      <c r="B300">
        <f t="shared" si="26"/>
        <v>1305</v>
      </c>
      <c r="C300">
        <f t="shared" si="23"/>
        <v>3.4434155730524589E-6</v>
      </c>
      <c r="D300" s="13">
        <f t="shared" si="24"/>
        <v>21.75</v>
      </c>
      <c r="E300">
        <f t="shared" si="25"/>
        <v>3443.415573052459</v>
      </c>
    </row>
    <row r="301" spans="2:5">
      <c r="B301">
        <f t="shared" si="26"/>
        <v>1310</v>
      </c>
      <c r="C301">
        <f t="shared" si="23"/>
        <v>3.5073957840023078E-6</v>
      </c>
      <c r="D301" s="13">
        <f t="shared" si="24"/>
        <v>21.833333333333332</v>
      </c>
      <c r="E301">
        <f t="shared" si="25"/>
        <v>3507.3957840023077</v>
      </c>
    </row>
    <row r="302" spans="2:5">
      <c r="B302">
        <f t="shared" si="26"/>
        <v>1315</v>
      </c>
      <c r="C302">
        <f t="shared" si="23"/>
        <v>3.570309756422407E-6</v>
      </c>
      <c r="D302" s="13">
        <f t="shared" si="24"/>
        <v>21.916666666666668</v>
      </c>
      <c r="E302">
        <f t="shared" si="25"/>
        <v>3570.3097564224072</v>
      </c>
    </row>
    <row r="303" spans="2:5">
      <c r="B303">
        <f t="shared" si="26"/>
        <v>1320</v>
      </c>
      <c r="C303">
        <f t="shared" si="23"/>
        <v>3.6321752593164137E-6</v>
      </c>
      <c r="D303" s="13">
        <f t="shared" si="24"/>
        <v>22</v>
      </c>
      <c r="E303">
        <f t="shared" si="25"/>
        <v>3632.1752593164138</v>
      </c>
    </row>
    <row r="304" spans="2:5">
      <c r="B304">
        <f t="shared" si="26"/>
        <v>1325</v>
      </c>
      <c r="C304">
        <f t="shared" si="23"/>
        <v>3.6930097655652291E-6</v>
      </c>
      <c r="D304" s="13">
        <f t="shared" si="24"/>
        <v>22.083333333333332</v>
      </c>
      <c r="E304">
        <f t="shared" si="25"/>
        <v>3693.0097655652289</v>
      </c>
    </row>
    <row r="305" spans="2:5">
      <c r="B305">
        <f t="shared" si="26"/>
        <v>1330</v>
      </c>
      <c r="C305">
        <f t="shared" si="23"/>
        <v>3.7528304568619249E-6</v>
      </c>
      <c r="D305" s="13">
        <f t="shared" si="24"/>
        <v>22.166666666666668</v>
      </c>
      <c r="E305">
        <f t="shared" si="25"/>
        <v>3752.8304568619251</v>
      </c>
    </row>
    <row r="306" spans="2:5">
      <c r="B306">
        <f t="shared" si="26"/>
        <v>1335</v>
      </c>
      <c r="C306">
        <f t="shared" si="23"/>
        <v>3.8116542285644224E-6</v>
      </c>
      <c r="D306" s="13">
        <f t="shared" si="24"/>
        <v>22.25</v>
      </c>
      <c r="E306">
        <f t="shared" si="25"/>
        <v>3811.6542285644223</v>
      </c>
    </row>
    <row r="307" spans="2:5">
      <c r="B307">
        <f t="shared" si="26"/>
        <v>1340</v>
      </c>
      <c r="C307">
        <f t="shared" si="23"/>
        <v>3.8694976944673101E-6</v>
      </c>
      <c r="D307" s="13">
        <f t="shared" si="24"/>
        <v>22.333333333333332</v>
      </c>
      <c r="E307">
        <f t="shared" si="25"/>
        <v>3869.4976944673099</v>
      </c>
    </row>
    <row r="308" spans="2:5">
      <c r="B308">
        <f t="shared" si="26"/>
        <v>1345</v>
      </c>
      <c r="C308">
        <f t="shared" si="23"/>
        <v>3.9263771914941295E-6</v>
      </c>
      <c r="D308" s="13">
        <f t="shared" si="24"/>
        <v>22.416666666666668</v>
      </c>
      <c r="E308">
        <f t="shared" si="25"/>
        <v>3926.3771914941294</v>
      </c>
    </row>
    <row r="309" spans="2:5">
      <c r="B309">
        <f t="shared" si="26"/>
        <v>1350</v>
      </c>
      <c r="C309">
        <f t="shared" si="23"/>
        <v>3.9823087843114698E-6</v>
      </c>
      <c r="D309" s="13">
        <f t="shared" si="24"/>
        <v>22.5</v>
      </c>
      <c r="E309">
        <f t="shared" si="25"/>
        <v>3982.3087843114699</v>
      </c>
    </row>
    <row r="310" spans="2:5">
      <c r="B310">
        <f t="shared" si="26"/>
        <v>1355</v>
      </c>
      <c r="C310">
        <f t="shared" si="23"/>
        <v>4.037308269866162E-6</v>
      </c>
      <c r="D310" s="13">
        <f t="shared" si="24"/>
        <v>22.583333333333332</v>
      </c>
      <c r="E310">
        <f t="shared" si="25"/>
        <v>4037.3082698661619</v>
      </c>
    </row>
    <row r="311" spans="2:5">
      <c r="B311">
        <f t="shared" si="26"/>
        <v>1360</v>
      </c>
      <c r="C311">
        <f t="shared" si="23"/>
        <v>4.0913911818468665E-6</v>
      </c>
      <c r="D311" s="13">
        <f t="shared" si="24"/>
        <v>22.666666666666668</v>
      </c>
      <c r="E311">
        <f t="shared" si="25"/>
        <v>4091.3911818468664</v>
      </c>
    </row>
    <row r="312" spans="2:5">
      <c r="B312">
        <f t="shared" si="26"/>
        <v>1365</v>
      </c>
      <c r="C312">
        <f t="shared" si="23"/>
        <v>4.1445727950713022E-6</v>
      </c>
      <c r="D312" s="13">
        <f t="shared" si="24"/>
        <v>22.75</v>
      </c>
      <c r="E312">
        <f t="shared" si="25"/>
        <v>4144.5727950713026</v>
      </c>
    </row>
    <row r="313" spans="2:5">
      <c r="B313">
        <f t="shared" si="26"/>
        <v>1370</v>
      </c>
      <c r="C313">
        <f t="shared" si="23"/>
        <v>4.1968681298003685E-6</v>
      </c>
      <c r="D313" s="13">
        <f t="shared" si="24"/>
        <v>22.833333333333332</v>
      </c>
      <c r="E313">
        <f t="shared" si="25"/>
        <v>4196.8681298003685</v>
      </c>
    </row>
    <row r="314" spans="2:5">
      <c r="B314">
        <f t="shared" si="26"/>
        <v>1375</v>
      </c>
      <c r="C314">
        <f t="shared" si="23"/>
        <v>4.2482919559803604E-6</v>
      </c>
      <c r="D314" s="13">
        <f t="shared" si="24"/>
        <v>22.916666666666668</v>
      </c>
      <c r="E314">
        <f t="shared" si="25"/>
        <v>4248.2919559803604</v>
      </c>
    </row>
    <row r="315" spans="2:5">
      <c r="B315" s="16">
        <f t="shared" si="26"/>
        <v>1380</v>
      </c>
      <c r="C315">
        <f t="shared" si="23"/>
        <v>4.2988587974145032E-6</v>
      </c>
      <c r="D315" s="13">
        <f t="shared" si="24"/>
        <v>23</v>
      </c>
      <c r="E315">
        <f t="shared" si="25"/>
        <v>4298.858797414503</v>
      </c>
    </row>
    <row r="316" spans="2:5">
      <c r="B316">
        <f t="shared" si="26"/>
        <v>1385</v>
      </c>
      <c r="C316">
        <f>$H$36*EXP(-$H$32*(B316-1380))+(1/$H$32)*($H$33+$H$34*((B316-1380)-1/$H$32))</f>
        <v>4.3468926114581095E-6</v>
      </c>
      <c r="D316" s="13">
        <f t="shared" si="24"/>
        <v>23.083333333333332</v>
      </c>
      <c r="E316">
        <f t="shared" si="25"/>
        <v>4346.89261145811</v>
      </c>
    </row>
    <row r="317" spans="2:5">
      <c r="B317">
        <f t="shared" si="26"/>
        <v>1390</v>
      </c>
      <c r="C317">
        <f t="shared" ref="C317:C351" si="27">$H$36*EXP(-$H$32*(B317-1380))+(1/$H$32)*($H$33+$H$34*((B317-1380)-1/$H$32))</f>
        <v>4.3907547293898164E-6</v>
      </c>
      <c r="D317" s="13">
        <f t="shared" si="24"/>
        <v>23.166666666666668</v>
      </c>
      <c r="E317">
        <f t="shared" si="25"/>
        <v>4390.754729389816</v>
      </c>
    </row>
    <row r="318" spans="2:5">
      <c r="B318">
        <f t="shared" si="26"/>
        <v>1395</v>
      </c>
      <c r="C318">
        <f t="shared" si="27"/>
        <v>4.4305146730674411E-6</v>
      </c>
      <c r="D318" s="13">
        <f t="shared" si="24"/>
        <v>23.25</v>
      </c>
      <c r="E318">
        <f t="shared" si="25"/>
        <v>4430.5146730674414</v>
      </c>
    </row>
    <row r="319" spans="2:5">
      <c r="B319">
        <f t="shared" si="26"/>
        <v>1400</v>
      </c>
      <c r="C319">
        <f t="shared" si="27"/>
        <v>4.4662408057580083E-6</v>
      </c>
      <c r="D319" s="13">
        <f t="shared" si="24"/>
        <v>23.333333333333332</v>
      </c>
      <c r="E319">
        <f t="shared" si="25"/>
        <v>4466.2408057580087</v>
      </c>
    </row>
    <row r="320" spans="2:5">
      <c r="B320">
        <f t="shared" si="26"/>
        <v>1405</v>
      </c>
      <c r="C320">
        <f t="shared" si="27"/>
        <v>4.4980003514458113E-6</v>
      </c>
      <c r="D320" s="13">
        <f t="shared" si="24"/>
        <v>23.416666666666668</v>
      </c>
      <c r="E320">
        <f t="shared" si="25"/>
        <v>4498.0003514458112</v>
      </c>
    </row>
    <row r="321" spans="2:5">
      <c r="B321">
        <f t="shared" si="26"/>
        <v>1410</v>
      </c>
      <c r="C321">
        <f t="shared" si="27"/>
        <v>4.5258594138187202E-6</v>
      </c>
      <c r="D321" s="13">
        <f t="shared" si="24"/>
        <v>23.5</v>
      </c>
      <c r="E321">
        <f t="shared" si="25"/>
        <v>4525.85941381872</v>
      </c>
    </row>
    <row r="322" spans="2:5">
      <c r="B322">
        <f t="shared" si="26"/>
        <v>1415</v>
      </c>
      <c r="C322">
        <f t="shared" si="27"/>
        <v>4.5498829949380401E-6</v>
      </c>
      <c r="D322" s="13">
        <f t="shared" si="24"/>
        <v>23.583333333333332</v>
      </c>
      <c r="E322">
        <f t="shared" si="25"/>
        <v>4549.8829949380397</v>
      </c>
    </row>
    <row r="323" spans="2:5">
      <c r="B323">
        <f t="shared" si="26"/>
        <v>1420</v>
      </c>
      <c r="C323">
        <f t="shared" si="27"/>
        <v>4.5701350135972873E-6</v>
      </c>
      <c r="D323" s="13">
        <f t="shared" si="24"/>
        <v>23.666666666666668</v>
      </c>
      <c r="E323">
        <f t="shared" si="25"/>
        <v>4570.1350135972871</v>
      </c>
    </row>
    <row r="324" spans="2:5">
      <c r="B324">
        <f t="shared" si="26"/>
        <v>1425</v>
      </c>
      <c r="C324">
        <f t="shared" si="27"/>
        <v>4.5866783233749763E-6</v>
      </c>
      <c r="D324" s="13">
        <f t="shared" si="24"/>
        <v>23.75</v>
      </c>
      <c r="E324">
        <f t="shared" si="25"/>
        <v>4586.6783233749766</v>
      </c>
    </row>
    <row r="325" spans="2:5">
      <c r="B325">
        <f t="shared" si="26"/>
        <v>1430</v>
      </c>
      <c r="C325">
        <f t="shared" si="27"/>
        <v>4.5995747303865676E-6</v>
      </c>
      <c r="D325" s="13">
        <f t="shared" si="24"/>
        <v>23.833333333333332</v>
      </c>
      <c r="E325">
        <f t="shared" si="25"/>
        <v>4599.5747303865674</v>
      </c>
    </row>
    <row r="326" spans="2:5">
      <c r="B326">
        <f t="shared" si="26"/>
        <v>1435</v>
      </c>
      <c r="C326">
        <f t="shared" si="27"/>
        <v>4.6088850107405775E-6</v>
      </c>
      <c r="D326" s="13">
        <f t="shared" si="24"/>
        <v>23.916666666666668</v>
      </c>
      <c r="E326">
        <f t="shared" si="25"/>
        <v>4608.8850107405779</v>
      </c>
    </row>
    <row r="327" spans="2:5">
      <c r="B327">
        <f t="shared" si="26"/>
        <v>1440</v>
      </c>
      <c r="C327">
        <f t="shared" si="27"/>
        <v>4.6146689277037629E-6</v>
      </c>
      <c r="D327" s="13">
        <f t="shared" si="24"/>
        <v>24</v>
      </c>
      <c r="E327">
        <f t="shared" si="25"/>
        <v>4614.6689277037631</v>
      </c>
    </row>
    <row r="328" spans="2:5">
      <c r="B328">
        <f t="shared" si="26"/>
        <v>1445</v>
      </c>
      <c r="C328">
        <f t="shared" si="27"/>
        <v>4.616985248580303E-6</v>
      </c>
      <c r="D328" s="13">
        <f t="shared" si="24"/>
        <v>24.083333333333332</v>
      </c>
      <c r="E328">
        <f t="shared" si="25"/>
        <v>4616.9852485803031</v>
      </c>
    </row>
    <row r="329" spans="2:5">
      <c r="B329">
        <f t="shared" si="26"/>
        <v>1450</v>
      </c>
      <c r="C329">
        <f t="shared" si="27"/>
        <v>4.6158917613095874E-6</v>
      </c>
      <c r="D329" s="13">
        <f t="shared" si="24"/>
        <v>24.166666666666668</v>
      </c>
      <c r="E329">
        <f t="shared" si="25"/>
        <v>4615.8917613095873</v>
      </c>
    </row>
    <row r="330" spans="2:5">
      <c r="B330">
        <f t="shared" si="26"/>
        <v>1455</v>
      </c>
      <c r="C330">
        <f t="shared" si="27"/>
        <v>4.6114452907874994E-6</v>
      </c>
      <c r="D330" s="13">
        <f t="shared" si="24"/>
        <v>24.25</v>
      </c>
      <c r="E330">
        <f t="shared" si="25"/>
        <v>4611.4452907874993</v>
      </c>
    </row>
    <row r="331" spans="2:5">
      <c r="B331">
        <f t="shared" si="26"/>
        <v>1460</v>
      </c>
      <c r="C331">
        <f t="shared" si="27"/>
        <v>4.6037017149156457E-6</v>
      </c>
      <c r="D331" s="13">
        <f t="shared" si="24"/>
        <v>24.333333333333332</v>
      </c>
      <c r="E331">
        <f t="shared" si="25"/>
        <v>4603.7017149156454</v>
      </c>
    </row>
    <row r="332" spans="2:5">
      <c r="B332">
        <f t="shared" si="26"/>
        <v>1465</v>
      </c>
      <c r="C332">
        <f t="shared" si="27"/>
        <v>4.5927159803831401E-6</v>
      </c>
      <c r="D332" s="13">
        <f t="shared" si="24"/>
        <v>24.416666666666668</v>
      </c>
      <c r="E332">
        <f t="shared" si="25"/>
        <v>4592.71598038314</v>
      </c>
    </row>
    <row r="333" spans="2:5">
      <c r="B333">
        <f t="shared" si="26"/>
        <v>1470</v>
      </c>
      <c r="C333">
        <f t="shared" si="27"/>
        <v>4.5785421181853825E-6</v>
      </c>
      <c r="D333" s="13">
        <f t="shared" si="24"/>
        <v>24.5</v>
      </c>
      <c r="E333">
        <f t="shared" si="25"/>
        <v>4578.5421181853826</v>
      </c>
    </row>
    <row r="334" spans="2:5">
      <c r="B334">
        <f t="shared" si="26"/>
        <v>1475</v>
      </c>
      <c r="C334">
        <f t="shared" si="27"/>
        <v>4.5612332588842158E-6</v>
      </c>
      <c r="D334" s="13">
        <f t="shared" si="24"/>
        <v>24.583333333333332</v>
      </c>
      <c r="E334">
        <f t="shared" si="25"/>
        <v>4561.2332588842155</v>
      </c>
    </row>
    <row r="335" spans="2:5">
      <c r="B335">
        <f t="shared" si="26"/>
        <v>1480</v>
      </c>
      <c r="C335">
        <f t="shared" si="27"/>
        <v>4.5408416476137624E-6</v>
      </c>
      <c r="D335" s="13">
        <f t="shared" si="24"/>
        <v>24.666666666666668</v>
      </c>
      <c r="E335">
        <f t="shared" si="25"/>
        <v>4540.8416476137627</v>
      </c>
    </row>
    <row r="336" spans="2:5">
      <c r="B336">
        <f t="shared" si="26"/>
        <v>1485</v>
      </c>
      <c r="C336">
        <f t="shared" si="27"/>
        <v>4.5174186588361916E-6</v>
      </c>
      <c r="D336" s="13">
        <f t="shared" si="24"/>
        <v>24.75</v>
      </c>
      <c r="E336">
        <f t="shared" si="25"/>
        <v>4517.4186588361918</v>
      </c>
    </row>
    <row r="337" spans="2:5">
      <c r="B337">
        <f t="shared" si="26"/>
        <v>1490</v>
      </c>
      <c r="C337">
        <f t="shared" si="27"/>
        <v>4.4910148108515959E-6</v>
      </c>
      <c r="D337" s="13">
        <f t="shared" si="24"/>
        <v>24.833333333333332</v>
      </c>
      <c r="E337">
        <f t="shared" si="25"/>
        <v>4491.0148108515959</v>
      </c>
    </row>
    <row r="338" spans="2:5">
      <c r="B338">
        <f t="shared" si="26"/>
        <v>1495</v>
      </c>
      <c r="C338">
        <f t="shared" si="27"/>
        <v>4.4616797800660202E-6</v>
      </c>
      <c r="D338" s="13">
        <f t="shared" si="24"/>
        <v>24.916666666666668</v>
      </c>
      <c r="E338">
        <f t="shared" si="25"/>
        <v>4461.6797800660206</v>
      </c>
    </row>
    <row r="339" spans="2:5">
      <c r="B339">
        <f t="shared" si="26"/>
        <v>1500</v>
      </c>
      <c r="C339">
        <f t="shared" si="27"/>
        <v>4.4294624150217563E-6</v>
      </c>
      <c r="D339" s="13">
        <f t="shared" si="24"/>
        <v>25</v>
      </c>
      <c r="E339">
        <f t="shared" si="25"/>
        <v>4429.462415021756</v>
      </c>
    </row>
    <row r="340" spans="2:5">
      <c r="B340">
        <f t="shared" si="26"/>
        <v>1505</v>
      </c>
      <c r="C340">
        <f t="shared" si="27"/>
        <v>4.3944107501937817E-6</v>
      </c>
      <c r="D340" s="13">
        <f t="shared" si="24"/>
        <v>25.083333333333332</v>
      </c>
      <c r="E340">
        <f t="shared" si="25"/>
        <v>4394.4107501937815</v>
      </c>
    </row>
    <row r="341" spans="2:5">
      <c r="B341">
        <f t="shared" si="26"/>
        <v>1510</v>
      </c>
      <c r="C341">
        <f t="shared" si="27"/>
        <v>4.356572019556317E-6</v>
      </c>
      <c r="D341" s="13">
        <f t="shared" si="24"/>
        <v>25.166666666666668</v>
      </c>
      <c r="E341">
        <f t="shared" si="25"/>
        <v>4356.5720195563172</v>
      </c>
    </row>
    <row r="342" spans="2:5">
      <c r="B342">
        <f t="shared" si="26"/>
        <v>1515</v>
      </c>
      <c r="C342">
        <f t="shared" si="27"/>
        <v>4.3159926699232526E-6</v>
      </c>
      <c r="D342" s="13">
        <f t="shared" si="24"/>
        <v>25.25</v>
      </c>
      <c r="E342">
        <f t="shared" si="25"/>
        <v>4315.9926699232528</v>
      </c>
    </row>
    <row r="343" spans="2:5">
      <c r="B343">
        <f t="shared" si="26"/>
        <v>1520</v>
      </c>
      <c r="C343">
        <f t="shared" si="27"/>
        <v>4.2727183740662953E-6</v>
      </c>
      <c r="D343" s="13">
        <f t="shared" si="24"/>
        <v>25.333333333333332</v>
      </c>
      <c r="E343">
        <f t="shared" si="25"/>
        <v>4272.7183740662949</v>
      </c>
    </row>
    <row r="344" spans="2:5">
      <c r="B344">
        <f t="shared" si="26"/>
        <v>1525</v>
      </c>
      <c r="C344">
        <f t="shared" si="27"/>
        <v>4.2267940436144805E-6</v>
      </c>
      <c r="D344" s="13">
        <f t="shared" si="24"/>
        <v>25.416666666666668</v>
      </c>
      <c r="E344">
        <f t="shared" si="25"/>
        <v>4226.7940436144809</v>
      </c>
    </row>
    <row r="345" spans="2:5">
      <c r="B345">
        <f t="shared" si="26"/>
        <v>1530</v>
      </c>
      <c r="C345">
        <f t="shared" si="27"/>
        <v>4.1782638417387007E-6</v>
      </c>
      <c r="D345" s="13">
        <f t="shared" si="24"/>
        <v>25.5</v>
      </c>
      <c r="E345">
        <f t="shared" si="25"/>
        <v>4178.2638417387006</v>
      </c>
    </row>
    <row r="346" spans="2:5">
      <c r="B346">
        <f t="shared" si="26"/>
        <v>1535</v>
      </c>
      <c r="C346">
        <f t="shared" si="27"/>
        <v>4.1271711956248772E-6</v>
      </c>
      <c r="D346" s="13">
        <f t="shared" si="24"/>
        <v>25.583333333333332</v>
      </c>
      <c r="E346">
        <f t="shared" si="25"/>
        <v>4127.1711956248773</v>
      </c>
    </row>
    <row r="347" spans="2:5">
      <c r="B347">
        <f t="shared" si="26"/>
        <v>1540</v>
      </c>
      <c r="C347">
        <f t="shared" si="27"/>
        <v>4.0735588087392225E-6</v>
      </c>
      <c r="D347" s="13">
        <f t="shared" si="24"/>
        <v>25.666666666666668</v>
      </c>
      <c r="E347">
        <f t="shared" si="25"/>
        <v>4073.5588087392225</v>
      </c>
    </row>
    <row r="348" spans="2:5">
      <c r="B348">
        <f t="shared" si="26"/>
        <v>1545</v>
      </c>
      <c r="C348">
        <f t="shared" si="27"/>
        <v>4.0174686728891423E-6</v>
      </c>
      <c r="D348" s="13">
        <f t="shared" si="24"/>
        <v>25.75</v>
      </c>
      <c r="E348">
        <f t="shared" si="25"/>
        <v>4017.4686728891425</v>
      </c>
    </row>
    <row r="349" spans="2:5">
      <c r="B349">
        <f t="shared" si="26"/>
        <v>1550</v>
      </c>
      <c r="C349">
        <f t="shared" si="27"/>
        <v>3.9589420800831182E-6</v>
      </c>
      <c r="D349" s="13">
        <f t="shared" si="24"/>
        <v>25.833333333333332</v>
      </c>
      <c r="E349">
        <f t="shared" si="25"/>
        <v>3958.9420800831181</v>
      </c>
    </row>
    <row r="350" spans="2:5">
      <c r="B350">
        <f t="shared" si="26"/>
        <v>1555</v>
      </c>
      <c r="C350">
        <f t="shared" si="27"/>
        <v>3.8980196341929351E-6</v>
      </c>
      <c r="D350" s="13">
        <f t="shared" si="24"/>
        <v>25.916666666666668</v>
      </c>
      <c r="E350">
        <f t="shared" si="25"/>
        <v>3898.019634192935</v>
      </c>
    </row>
    <row r="351" spans="2:5">
      <c r="B351" s="16">
        <f t="shared" si="26"/>
        <v>1560</v>
      </c>
      <c r="C351">
        <f t="shared" si="27"/>
        <v>3.8347412624215826E-6</v>
      </c>
      <c r="D351" s="13">
        <f t="shared" si="24"/>
        <v>26</v>
      </c>
      <c r="E351">
        <f t="shared" si="25"/>
        <v>3834.7412624215826</v>
      </c>
    </row>
    <row r="352" spans="2:5">
      <c r="B352">
        <f t="shared" si="26"/>
        <v>1565</v>
      </c>
      <c r="C352">
        <f>$I$36*EXP(-$I$32*(B352-1560))+(1/$I$32)*($I$33+$I$34*((B352-1560)-1/$I$32))</f>
        <v>3.7708365509868702E-6</v>
      </c>
      <c r="D352" s="13">
        <f t="shared" si="24"/>
        <v>26.083333333333332</v>
      </c>
      <c r="E352">
        <f t="shared" si="25"/>
        <v>3770.8365509868704</v>
      </c>
    </row>
    <row r="353" spans="2:5">
      <c r="B353">
        <f t="shared" si="26"/>
        <v>1570</v>
      </c>
      <c r="C353">
        <f t="shared" ref="C353:C416" si="28">$I$36*EXP(-$I$32*(B353-1560))+(1/$I$32)*($I$33+$I$34*((B353-1560)-1/$I$32))</f>
        <v>3.7079968198726768E-6</v>
      </c>
      <c r="D353" s="13">
        <f t="shared" si="24"/>
        <v>26.166666666666668</v>
      </c>
      <c r="E353">
        <f t="shared" si="25"/>
        <v>3707.996819872677</v>
      </c>
    </row>
    <row r="354" spans="2:5">
      <c r="B354">
        <f t="shared" si="26"/>
        <v>1575</v>
      </c>
      <c r="C354">
        <f t="shared" si="28"/>
        <v>3.6462043210435657E-6</v>
      </c>
      <c r="D354" s="13">
        <f t="shared" si="24"/>
        <v>26.25</v>
      </c>
      <c r="E354">
        <f t="shared" si="25"/>
        <v>3646.2043210435659</v>
      </c>
    </row>
    <row r="355" spans="2:5">
      <c r="B355">
        <f t="shared" si="26"/>
        <v>1580</v>
      </c>
      <c r="C355">
        <f t="shared" si="28"/>
        <v>3.5854416022374173E-6</v>
      </c>
      <c r="D355" s="13">
        <f t="shared" si="24"/>
        <v>26.333333333333332</v>
      </c>
      <c r="E355">
        <f t="shared" si="25"/>
        <v>3585.4416022374176</v>
      </c>
    </row>
    <row r="356" spans="2:5">
      <c r="B356">
        <f t="shared" si="26"/>
        <v>1585</v>
      </c>
      <c r="C356">
        <f t="shared" si="28"/>
        <v>3.5256915020363287E-6</v>
      </c>
      <c r="D356" s="13">
        <f t="shared" si="24"/>
        <v>26.416666666666668</v>
      </c>
      <c r="E356">
        <f t="shared" si="25"/>
        <v>3525.6915020363285</v>
      </c>
    </row>
    <row r="357" spans="2:5">
      <c r="B357">
        <f t="shared" si="26"/>
        <v>1590</v>
      </c>
      <c r="C357">
        <f t="shared" si="28"/>
        <v>3.4669371450196551E-6</v>
      </c>
      <c r="D357" s="13">
        <f t="shared" si="24"/>
        <v>26.5</v>
      </c>
      <c r="E357">
        <f t="shared" si="25"/>
        <v>3466.937145019655</v>
      </c>
    </row>
    <row r="358" spans="2:5">
      <c r="B358">
        <f t="shared" si="26"/>
        <v>1595</v>
      </c>
      <c r="C358">
        <f t="shared" si="28"/>
        <v>3.4091619369978318E-6</v>
      </c>
      <c r="D358" s="13">
        <f t="shared" si="24"/>
        <v>26.583333333333332</v>
      </c>
      <c r="E358">
        <f t="shared" si="25"/>
        <v>3409.1619369978316</v>
      </c>
    </row>
    <row r="359" spans="2:5">
      <c r="B359">
        <f t="shared" si="26"/>
        <v>1600</v>
      </c>
      <c r="C359">
        <f t="shared" si="28"/>
        <v>3.3523495603256188E-6</v>
      </c>
      <c r="D359" s="13">
        <f t="shared" si="24"/>
        <v>26.666666666666668</v>
      </c>
      <c r="E359">
        <f t="shared" si="25"/>
        <v>3352.3495603256188</v>
      </c>
    </row>
    <row r="360" spans="2:5">
      <c r="B360">
        <f t="shared" si="26"/>
        <v>1605</v>
      </c>
      <c r="C360">
        <f t="shared" si="28"/>
        <v>3.2964839692934532E-6</v>
      </c>
      <c r="D360" s="13">
        <f t="shared" ref="D360:D423" si="29">B360/60</f>
        <v>26.75</v>
      </c>
      <c r="E360">
        <f t="shared" ref="E360:E423" si="30">C360*10^9</f>
        <v>3296.4839692934534</v>
      </c>
    </row>
    <row r="361" spans="2:5">
      <c r="B361">
        <f t="shared" si="26"/>
        <v>1610</v>
      </c>
      <c r="C361">
        <f t="shared" si="28"/>
        <v>3.2415493855956087E-6</v>
      </c>
      <c r="D361" s="13">
        <f t="shared" si="29"/>
        <v>26.833333333333332</v>
      </c>
      <c r="E361">
        <f t="shared" si="30"/>
        <v>3241.5493855956088</v>
      </c>
    </row>
    <row r="362" spans="2:5">
      <c r="B362">
        <f t="shared" si="26"/>
        <v>1615</v>
      </c>
      <c r="C362">
        <f t="shared" si="28"/>
        <v>3.1875302938738738E-6</v>
      </c>
      <c r="D362" s="13">
        <f t="shared" si="29"/>
        <v>26.916666666666668</v>
      </c>
      <c r="E362">
        <f t="shared" si="30"/>
        <v>3187.5302938738737</v>
      </c>
    </row>
    <row r="363" spans="2:5">
      <c r="B363">
        <f t="shared" ref="B363:B426" si="31">B362+$J$31/372</f>
        <v>1620</v>
      </c>
      <c r="C363">
        <f t="shared" si="28"/>
        <v>3.1344114373354982E-6</v>
      </c>
      <c r="D363" s="13">
        <f t="shared" si="29"/>
        <v>27</v>
      </c>
      <c r="E363">
        <f t="shared" si="30"/>
        <v>3134.4114373354982</v>
      </c>
    </row>
    <row r="364" spans="2:5">
      <c r="B364">
        <f t="shared" si="31"/>
        <v>1625</v>
      </c>
      <c r="C364">
        <f t="shared" si="28"/>
        <v>3.0821778134441648E-6</v>
      </c>
      <c r="D364" s="13">
        <f t="shared" si="29"/>
        <v>27.083333333333332</v>
      </c>
      <c r="E364">
        <f t="shared" si="30"/>
        <v>3082.1778134441647</v>
      </c>
    </row>
    <row r="365" spans="2:5">
      <c r="B365">
        <f t="shared" si="31"/>
        <v>1630</v>
      </c>
      <c r="C365">
        <f t="shared" si="28"/>
        <v>3.0308146696827742E-6</v>
      </c>
      <c r="D365" s="13">
        <f t="shared" si="29"/>
        <v>27.166666666666668</v>
      </c>
      <c r="E365">
        <f t="shared" si="30"/>
        <v>3030.8146696827744</v>
      </c>
    </row>
    <row r="366" spans="2:5">
      <c r="B366">
        <f t="shared" si="31"/>
        <v>1635</v>
      </c>
      <c r="C366">
        <f t="shared" si="28"/>
        <v>2.9803074993868407E-6</v>
      </c>
      <c r="D366" s="13">
        <f t="shared" si="29"/>
        <v>27.25</v>
      </c>
      <c r="E366">
        <f t="shared" si="30"/>
        <v>2980.3074993868408</v>
      </c>
    </row>
    <row r="367" spans="2:5">
      <c r="B367">
        <f t="shared" si="31"/>
        <v>1640</v>
      </c>
      <c r="C367">
        <f t="shared" si="28"/>
        <v>2.9306420376473291E-6</v>
      </c>
      <c r="D367" s="13">
        <f t="shared" si="29"/>
        <v>27.333333333333332</v>
      </c>
      <c r="E367">
        <f t="shared" si="30"/>
        <v>2930.6420376473293</v>
      </c>
    </row>
    <row r="368" spans="2:5">
      <c r="B368">
        <f t="shared" si="31"/>
        <v>1645</v>
      </c>
      <c r="C368">
        <f t="shared" si="28"/>
        <v>2.8818042572817657E-6</v>
      </c>
      <c r="D368" s="13">
        <f t="shared" si="29"/>
        <v>27.416666666666668</v>
      </c>
      <c r="E368">
        <f t="shared" si="30"/>
        <v>2881.8042572817658</v>
      </c>
    </row>
    <row r="369" spans="2:5">
      <c r="B369">
        <f t="shared" si="31"/>
        <v>1650</v>
      </c>
      <c r="C369">
        <f t="shared" si="28"/>
        <v>2.8337803648724958E-6</v>
      </c>
      <c r="D369" s="13">
        <f t="shared" si="29"/>
        <v>27.5</v>
      </c>
      <c r="E369">
        <f t="shared" si="30"/>
        <v>2833.7803648724957</v>
      </c>
    </row>
    <row r="370" spans="2:5">
      <c r="B370">
        <f t="shared" si="31"/>
        <v>1655</v>
      </c>
      <c r="C370">
        <f t="shared" si="28"/>
        <v>2.786556796870963E-6</v>
      </c>
      <c r="D370" s="13">
        <f t="shared" si="29"/>
        <v>27.583333333333332</v>
      </c>
      <c r="E370">
        <f t="shared" si="30"/>
        <v>2786.5567968709629</v>
      </c>
    </row>
    <row r="371" spans="2:5">
      <c r="B371">
        <f t="shared" si="31"/>
        <v>1660</v>
      </c>
      <c r="C371">
        <f t="shared" si="28"/>
        <v>2.7401202157669087E-6</v>
      </c>
      <c r="D371" s="13">
        <f t="shared" si="29"/>
        <v>27.666666666666668</v>
      </c>
      <c r="E371">
        <f t="shared" si="30"/>
        <v>2740.1202157669086</v>
      </c>
    </row>
    <row r="372" spans="2:5">
      <c r="B372">
        <f t="shared" si="31"/>
        <v>1665</v>
      </c>
      <c r="C372">
        <f t="shared" si="28"/>
        <v>2.6944575063214181E-6</v>
      </c>
      <c r="D372" s="13">
        <f t="shared" si="29"/>
        <v>27.75</v>
      </c>
      <c r="E372">
        <f t="shared" si="30"/>
        <v>2694.4575063214179</v>
      </c>
    </row>
    <row r="373" spans="2:5">
      <c r="B373">
        <f t="shared" si="31"/>
        <v>1670</v>
      </c>
      <c r="C373">
        <f t="shared" si="28"/>
        <v>2.6495557718627354E-6</v>
      </c>
      <c r="D373" s="13">
        <f t="shared" si="29"/>
        <v>27.833333333333332</v>
      </c>
      <c r="E373">
        <f t="shared" si="30"/>
        <v>2649.5557718627356</v>
      </c>
    </row>
    <row r="374" spans="2:5">
      <c r="B374">
        <f t="shared" si="31"/>
        <v>1675</v>
      </c>
      <c r="C374">
        <f t="shared" si="28"/>
        <v>2.6054023306438165E-6</v>
      </c>
      <c r="D374" s="13">
        <f t="shared" si="29"/>
        <v>27.916666666666668</v>
      </c>
      <c r="E374">
        <f t="shared" si="30"/>
        <v>2605.4023306438166</v>
      </c>
    </row>
    <row r="375" spans="2:5">
      <c r="B375">
        <f t="shared" si="31"/>
        <v>1680</v>
      </c>
      <c r="C375">
        <f t="shared" si="28"/>
        <v>2.5619847122605789E-6</v>
      </c>
      <c r="D375" s="13">
        <f t="shared" si="29"/>
        <v>28</v>
      </c>
      <c r="E375">
        <f t="shared" si="30"/>
        <v>2561.9847122605788</v>
      </c>
    </row>
    <row r="376" spans="2:5">
      <c r="B376">
        <f t="shared" si="31"/>
        <v>1685</v>
      </c>
      <c r="C376">
        <f t="shared" si="28"/>
        <v>2.5192906541298463E-6</v>
      </c>
      <c r="D376" s="13">
        <f t="shared" si="29"/>
        <v>28.083333333333332</v>
      </c>
      <c r="E376">
        <f t="shared" si="30"/>
        <v>2519.2906541298462</v>
      </c>
    </row>
    <row r="377" spans="2:5">
      <c r="B377">
        <f t="shared" si="31"/>
        <v>1690</v>
      </c>
      <c r="C377">
        <f t="shared" si="28"/>
        <v>2.4773080980259827E-6</v>
      </c>
      <c r="D377" s="13">
        <f t="shared" si="29"/>
        <v>28.166666666666668</v>
      </c>
      <c r="E377">
        <f t="shared" si="30"/>
        <v>2477.3080980259829</v>
      </c>
    </row>
    <row r="378" spans="2:5">
      <c r="B378">
        <f t="shared" si="31"/>
        <v>1695</v>
      </c>
      <c r="C378">
        <f t="shared" si="28"/>
        <v>2.436025186675251E-6</v>
      </c>
      <c r="D378" s="13">
        <f t="shared" si="29"/>
        <v>28.25</v>
      </c>
      <c r="E378">
        <f t="shared" si="30"/>
        <v>2436.025186675251</v>
      </c>
    </row>
    <row r="379" spans="2:5">
      <c r="B379">
        <f t="shared" si="31"/>
        <v>1700</v>
      </c>
      <c r="C379">
        <f t="shared" si="28"/>
        <v>2.3954302604069206E-6</v>
      </c>
      <c r="D379" s="13">
        <f t="shared" si="29"/>
        <v>28.333333333333332</v>
      </c>
      <c r="E379">
        <f t="shared" si="30"/>
        <v>2395.4302604069208</v>
      </c>
    </row>
    <row r="380" spans="2:5">
      <c r="B380">
        <f t="shared" si="31"/>
        <v>1705</v>
      </c>
      <c r="C380">
        <f t="shared" si="28"/>
        <v>2.3555118538601889E-6</v>
      </c>
      <c r="D380" s="13">
        <f t="shared" si="29"/>
        <v>28.416666666666668</v>
      </c>
      <c r="E380">
        <f t="shared" si="30"/>
        <v>2355.5118538601887</v>
      </c>
    </row>
    <row r="381" spans="2:5">
      <c r="B381">
        <f t="shared" si="31"/>
        <v>1710</v>
      </c>
      <c r="C381">
        <f t="shared" si="28"/>
        <v>2.3162586927459822E-6</v>
      </c>
      <c r="D381" s="13">
        <f t="shared" si="29"/>
        <v>28.5</v>
      </c>
      <c r="E381">
        <f t="shared" si="30"/>
        <v>2316.258692745982</v>
      </c>
    </row>
    <row r="382" spans="2:5">
      <c r="B382">
        <f t="shared" si="31"/>
        <v>1715</v>
      </c>
      <c r="C382">
        <f t="shared" si="28"/>
        <v>2.2776596906627168E-6</v>
      </c>
      <c r="D382" s="13">
        <f t="shared" si="29"/>
        <v>28.583333333333332</v>
      </c>
      <c r="E382">
        <f t="shared" si="30"/>
        <v>2277.6596906627169</v>
      </c>
    </row>
    <row r="383" spans="2:5">
      <c r="B383">
        <f t="shared" si="31"/>
        <v>1720</v>
      </c>
      <c r="C383">
        <f t="shared" si="28"/>
        <v>2.2397039459651353E-6</v>
      </c>
      <c r="D383" s="13">
        <f t="shared" si="29"/>
        <v>28.666666666666668</v>
      </c>
      <c r="E383">
        <f t="shared" si="30"/>
        <v>2239.7039459651355</v>
      </c>
    </row>
    <row r="384" spans="2:5">
      <c r="B384">
        <f t="shared" si="31"/>
        <v>1725</v>
      </c>
      <c r="C384">
        <f t="shared" si="28"/>
        <v>2.2023807386853124E-6</v>
      </c>
      <c r="D384" s="13">
        <f t="shared" si="29"/>
        <v>28.75</v>
      </c>
      <c r="E384">
        <f t="shared" si="30"/>
        <v>2202.3807386853123</v>
      </c>
    </row>
    <row r="385" spans="2:5">
      <c r="B385">
        <f t="shared" si="31"/>
        <v>1730</v>
      </c>
      <c r="C385">
        <f t="shared" si="28"/>
        <v>2.1656795275049831E-6</v>
      </c>
      <c r="D385" s="13">
        <f t="shared" si="29"/>
        <v>28.833333333333332</v>
      </c>
      <c r="E385">
        <f t="shared" si="30"/>
        <v>2165.6795275049831</v>
      </c>
    </row>
    <row r="386" spans="2:5">
      <c r="B386">
        <f t="shared" si="31"/>
        <v>1735</v>
      </c>
      <c r="C386">
        <f t="shared" si="28"/>
        <v>2.1295899467783204E-6</v>
      </c>
      <c r="D386" s="13">
        <f t="shared" si="29"/>
        <v>28.916666666666668</v>
      </c>
      <c r="E386">
        <f t="shared" si="30"/>
        <v>2129.5899467783206</v>
      </c>
    </row>
    <row r="387" spans="2:5">
      <c r="B387">
        <f t="shared" si="31"/>
        <v>1740</v>
      </c>
      <c r="C387">
        <f t="shared" si="28"/>
        <v>2.094101803604332E-6</v>
      </c>
      <c r="D387" s="13">
        <f t="shared" si="29"/>
        <v>29</v>
      </c>
      <c r="E387">
        <f t="shared" si="30"/>
        <v>2094.101803604332</v>
      </c>
    </row>
    <row r="388" spans="2:5">
      <c r="B388">
        <f t="shared" si="31"/>
        <v>1745</v>
      </c>
      <c r="C388">
        <f t="shared" si="28"/>
        <v>2.0592050749480455E-6</v>
      </c>
      <c r="D388" s="13">
        <f t="shared" si="29"/>
        <v>29.083333333333332</v>
      </c>
      <c r="E388">
        <f t="shared" si="30"/>
        <v>2059.2050749480454</v>
      </c>
    </row>
    <row r="389" spans="2:5">
      <c r="B389">
        <f t="shared" si="31"/>
        <v>1750</v>
      </c>
      <c r="C389">
        <f t="shared" si="28"/>
        <v>2.0248899048096687E-6</v>
      </c>
      <c r="D389" s="13">
        <f t="shared" si="29"/>
        <v>29.166666666666668</v>
      </c>
      <c r="E389">
        <f t="shared" si="30"/>
        <v>2024.8899048096687</v>
      </c>
    </row>
    <row r="390" spans="2:5">
      <c r="B390">
        <f t="shared" si="31"/>
        <v>1755</v>
      </c>
      <c r="C390">
        <f t="shared" si="28"/>
        <v>1.9911466014409271E-6</v>
      </c>
      <c r="D390" s="13">
        <f t="shared" si="29"/>
        <v>29.25</v>
      </c>
      <c r="E390">
        <f t="shared" si="30"/>
        <v>1991.146601440927</v>
      </c>
    </row>
    <row r="391" spans="2:5">
      <c r="B391">
        <f t="shared" si="31"/>
        <v>1760</v>
      </c>
      <c r="C391">
        <f t="shared" si="28"/>
        <v>1.9579656346077895E-6</v>
      </c>
      <c r="D391" s="13">
        <f t="shared" si="29"/>
        <v>29.333333333333332</v>
      </c>
      <c r="E391">
        <f t="shared" si="30"/>
        <v>1957.9656346077895</v>
      </c>
    </row>
    <row r="392" spans="2:5">
      <c r="B392">
        <f t="shared" si="31"/>
        <v>1765</v>
      </c>
      <c r="C392">
        <f t="shared" si="28"/>
        <v>1.9253376328988152E-6</v>
      </c>
      <c r="D392" s="13">
        <f t="shared" si="29"/>
        <v>29.416666666666668</v>
      </c>
      <c r="E392">
        <f t="shared" si="30"/>
        <v>1925.3376328988152</v>
      </c>
    </row>
    <row r="393" spans="2:5">
      <c r="B393">
        <f t="shared" si="31"/>
        <v>1770</v>
      </c>
      <c r="C393">
        <f t="shared" si="28"/>
        <v>1.8932533810783507E-6</v>
      </c>
      <c r="D393" s="13">
        <f t="shared" si="29"/>
        <v>29.5</v>
      </c>
      <c r="E393">
        <f t="shared" si="30"/>
        <v>1893.2533810783507</v>
      </c>
    </row>
    <row r="394" spans="2:5">
      <c r="B394">
        <f t="shared" si="31"/>
        <v>1775</v>
      </c>
      <c r="C394">
        <f t="shared" si="28"/>
        <v>1.8617038174838433E-6</v>
      </c>
      <c r="D394" s="13">
        <f t="shared" si="29"/>
        <v>29.583333333333332</v>
      </c>
      <c r="E394">
        <f t="shared" si="30"/>
        <v>1861.7038174838433</v>
      </c>
    </row>
    <row r="395" spans="2:5">
      <c r="B395">
        <f t="shared" si="31"/>
        <v>1780</v>
      </c>
      <c r="C395">
        <f t="shared" si="28"/>
        <v>1.8306800314665254E-6</v>
      </c>
      <c r="D395" s="13">
        <f t="shared" si="29"/>
        <v>29.666666666666668</v>
      </c>
      <c r="E395">
        <f t="shared" si="30"/>
        <v>1830.6800314665254</v>
      </c>
    </row>
    <row r="396" spans="2:5">
      <c r="B396">
        <f t="shared" si="31"/>
        <v>1785</v>
      </c>
      <c r="C396">
        <f t="shared" si="28"/>
        <v>1.8001732608747471E-6</v>
      </c>
      <c r="D396" s="13">
        <f t="shared" si="29"/>
        <v>29.75</v>
      </c>
      <c r="E396">
        <f t="shared" si="30"/>
        <v>1800.1732608747473</v>
      </c>
    </row>
    <row r="397" spans="2:5">
      <c r="B397">
        <f t="shared" si="31"/>
        <v>1790</v>
      </c>
      <c r="C397">
        <f t="shared" si="28"/>
        <v>1.7701748895792556E-6</v>
      </c>
      <c r="D397" s="13">
        <f t="shared" si="29"/>
        <v>29.833333333333332</v>
      </c>
      <c r="E397">
        <f t="shared" si="30"/>
        <v>1770.1748895792557</v>
      </c>
    </row>
    <row r="398" spans="2:5">
      <c r="B398">
        <f t="shared" si="31"/>
        <v>1795</v>
      </c>
      <c r="C398">
        <f t="shared" si="28"/>
        <v>1.7406764450397114E-6</v>
      </c>
      <c r="D398" s="13">
        <f t="shared" si="29"/>
        <v>29.916666666666668</v>
      </c>
      <c r="E398">
        <f t="shared" si="30"/>
        <v>1740.6764450397113</v>
      </c>
    </row>
    <row r="399" spans="2:5">
      <c r="B399">
        <f t="shared" si="31"/>
        <v>1800</v>
      </c>
      <c r="C399">
        <f t="shared" si="28"/>
        <v>1.7116695959117611E-6</v>
      </c>
      <c r="D399" s="13">
        <f t="shared" si="29"/>
        <v>30</v>
      </c>
      <c r="E399">
        <f t="shared" si="30"/>
        <v>1711.669595911761</v>
      </c>
    </row>
    <row r="400" spans="2:5">
      <c r="B400">
        <f t="shared" si="31"/>
        <v>1805</v>
      </c>
      <c r="C400">
        <f t="shared" si="28"/>
        <v>1.6831461496939868E-6</v>
      </c>
      <c r="D400" s="13">
        <f t="shared" si="29"/>
        <v>30.083333333333332</v>
      </c>
      <c r="E400">
        <f t="shared" si="30"/>
        <v>1683.1461496939869</v>
      </c>
    </row>
    <row r="401" spans="2:5">
      <c r="B401">
        <f t="shared" si="31"/>
        <v>1810</v>
      </c>
      <c r="C401">
        <f t="shared" si="28"/>
        <v>1.6550980504140724E-6</v>
      </c>
      <c r="D401" s="13">
        <f t="shared" si="29"/>
        <v>30.166666666666668</v>
      </c>
      <c r="E401">
        <f t="shared" si="30"/>
        <v>1655.0980504140725</v>
      </c>
    </row>
    <row r="402" spans="2:5">
      <c r="B402">
        <f t="shared" si="31"/>
        <v>1815</v>
      </c>
      <c r="C402">
        <f t="shared" si="28"/>
        <v>1.6275173763535266E-6</v>
      </c>
      <c r="D402" s="13">
        <f t="shared" si="29"/>
        <v>30.25</v>
      </c>
      <c r="E402">
        <f t="shared" si="30"/>
        <v>1627.5173763535265</v>
      </c>
    </row>
    <row r="403" spans="2:5">
      <c r="B403">
        <f t="shared" si="31"/>
        <v>1820</v>
      </c>
      <c r="C403">
        <f t="shared" si="28"/>
        <v>1.6003963378103263E-6</v>
      </c>
      <c r="D403" s="13">
        <f t="shared" si="29"/>
        <v>30.333333333333332</v>
      </c>
      <c r="E403">
        <f t="shared" si="30"/>
        <v>1600.3963378103263</v>
      </c>
    </row>
    <row r="404" spans="2:5">
      <c r="B404">
        <f t="shared" si="31"/>
        <v>1825</v>
      </c>
      <c r="C404">
        <f t="shared" si="28"/>
        <v>1.5737272748988452E-6</v>
      </c>
      <c r="D404" s="13">
        <f t="shared" si="29"/>
        <v>30.416666666666668</v>
      </c>
      <c r="E404">
        <f t="shared" si="30"/>
        <v>1573.7272748988453</v>
      </c>
    </row>
    <row r="405" spans="2:5">
      <c r="B405">
        <f t="shared" si="31"/>
        <v>1830</v>
      </c>
      <c r="C405">
        <f t="shared" si="28"/>
        <v>1.5475026553864461E-6</v>
      </c>
      <c r="D405" s="13">
        <f t="shared" si="29"/>
        <v>30.5</v>
      </c>
      <c r="E405">
        <f t="shared" si="30"/>
        <v>1547.5026553864461</v>
      </c>
    </row>
    <row r="406" spans="2:5">
      <c r="B406">
        <f t="shared" si="31"/>
        <v>1835</v>
      </c>
      <c r="C406">
        <f t="shared" si="28"/>
        <v>1.5217150725661274E-6</v>
      </c>
      <c r="D406" s="13">
        <f t="shared" si="29"/>
        <v>30.583333333333332</v>
      </c>
      <c r="E406">
        <f t="shared" si="30"/>
        <v>1521.7150725661274</v>
      </c>
    </row>
    <row r="407" spans="2:5">
      <c r="B407">
        <f t="shared" si="31"/>
        <v>1840</v>
      </c>
      <c r="C407">
        <f t="shared" si="28"/>
        <v>1.496357243164623E-6</v>
      </c>
      <c r="D407" s="13">
        <f t="shared" si="29"/>
        <v>30.666666666666668</v>
      </c>
      <c r="E407">
        <f t="shared" si="30"/>
        <v>1496.357243164623</v>
      </c>
    </row>
    <row r="408" spans="2:5">
      <c r="B408">
        <f t="shared" si="31"/>
        <v>1845</v>
      </c>
      <c r="C408">
        <f t="shared" si="28"/>
        <v>1.4714220052853608E-6</v>
      </c>
      <c r="D408" s="13">
        <f t="shared" si="29"/>
        <v>30.75</v>
      </c>
      <c r="E408">
        <f t="shared" si="30"/>
        <v>1471.4220052853609</v>
      </c>
    </row>
    <row r="409" spans="2:5">
      <c r="B409">
        <f t="shared" si="31"/>
        <v>1850</v>
      </c>
      <c r="C409">
        <f t="shared" si="28"/>
        <v>1.446902316385707E-6</v>
      </c>
      <c r="D409" s="13">
        <f t="shared" si="29"/>
        <v>30.833333333333332</v>
      </c>
      <c r="E409">
        <f t="shared" si="30"/>
        <v>1446.9023163857071</v>
      </c>
    </row>
    <row r="410" spans="2:5">
      <c r="B410">
        <f t="shared" si="31"/>
        <v>1855</v>
      </c>
      <c r="C410">
        <f t="shared" si="28"/>
        <v>1.4227912512879157E-6</v>
      </c>
      <c r="D410" s="13">
        <f t="shared" si="29"/>
        <v>30.916666666666668</v>
      </c>
      <c r="E410">
        <f t="shared" si="30"/>
        <v>1422.7912512879157</v>
      </c>
    </row>
    <row r="411" spans="2:5">
      <c r="B411">
        <f t="shared" si="31"/>
        <v>1860</v>
      </c>
      <c r="C411">
        <f t="shared" si="28"/>
        <v>1.3990820002232277E-6</v>
      </c>
      <c r="D411" s="13">
        <f t="shared" si="29"/>
        <v>31</v>
      </c>
      <c r="E411">
        <f t="shared" si="30"/>
        <v>1399.0820002232276</v>
      </c>
    </row>
    <row r="412" spans="2:5">
      <c r="B412">
        <f t="shared" si="31"/>
        <v>1865</v>
      </c>
      <c r="C412">
        <f t="shared" si="28"/>
        <v>1.3757678669085656E-6</v>
      </c>
      <c r="D412" s="13">
        <f t="shared" si="29"/>
        <v>31.083333333333332</v>
      </c>
      <c r="E412">
        <f t="shared" si="30"/>
        <v>1375.7678669085656</v>
      </c>
    </row>
    <row r="413" spans="2:5">
      <c r="B413">
        <f t="shared" si="31"/>
        <v>1870</v>
      </c>
      <c r="C413">
        <f t="shared" si="28"/>
        <v>1.3528422666552789E-6</v>
      </c>
      <c r="D413" s="13">
        <f t="shared" si="29"/>
        <v>31.166666666666668</v>
      </c>
      <c r="E413">
        <f t="shared" si="30"/>
        <v>1352.8422666552788</v>
      </c>
    </row>
    <row r="414" spans="2:5">
      <c r="B414">
        <f t="shared" si="31"/>
        <v>1875</v>
      </c>
      <c r="C414">
        <f t="shared" si="28"/>
        <v>1.3302987245094101E-6</v>
      </c>
      <c r="D414" s="13">
        <f t="shared" si="29"/>
        <v>31.25</v>
      </c>
      <c r="E414">
        <f t="shared" si="30"/>
        <v>1330.29872450941</v>
      </c>
    </row>
    <row r="415" spans="2:5">
      <c r="B415">
        <f t="shared" si="31"/>
        <v>1880</v>
      </c>
      <c r="C415">
        <f t="shared" si="28"/>
        <v>1.3081308734229501E-6</v>
      </c>
      <c r="D415" s="13">
        <f t="shared" si="29"/>
        <v>31.333333333333332</v>
      </c>
      <c r="E415">
        <f t="shared" si="30"/>
        <v>1308.1308734229501</v>
      </c>
    </row>
    <row r="416" spans="2:5">
      <c r="B416">
        <f t="shared" si="31"/>
        <v>1885</v>
      </c>
      <c r="C416">
        <f t="shared" si="28"/>
        <v>1.2863324524555731E-6</v>
      </c>
      <c r="D416" s="13">
        <f t="shared" si="29"/>
        <v>31.416666666666668</v>
      </c>
      <c r="E416">
        <f t="shared" si="30"/>
        <v>1286.332452455573</v>
      </c>
    </row>
    <row r="417" spans="2:5">
      <c r="B417">
        <f t="shared" si="31"/>
        <v>1890</v>
      </c>
      <c r="C417">
        <f t="shared" ref="C417:C480" si="32">$I$36*EXP(-$I$32*(B417-1560))+(1/$I$32)*($I$33+$I$34*((B417-1560)-1/$I$32))</f>
        <v>1.264897305006336E-6</v>
      </c>
      <c r="D417" s="13">
        <f t="shared" si="29"/>
        <v>31.5</v>
      </c>
      <c r="E417">
        <f t="shared" si="30"/>
        <v>1264.897305006336</v>
      </c>
    </row>
    <row r="418" spans="2:5">
      <c r="B418">
        <f t="shared" si="31"/>
        <v>1895</v>
      </c>
      <c r="C418">
        <f t="shared" si="32"/>
        <v>1.2438193770748525E-6</v>
      </c>
      <c r="D418" s="13">
        <f t="shared" si="29"/>
        <v>31.583333333333332</v>
      </c>
      <c r="E418">
        <f t="shared" si="30"/>
        <v>1243.8193770748524</v>
      </c>
    </row>
    <row r="419" spans="2:5">
      <c r="B419">
        <f t="shared" si="31"/>
        <v>1900</v>
      </c>
      <c r="C419">
        <f t="shared" si="32"/>
        <v>1.223092715551437E-6</v>
      </c>
      <c r="D419" s="13">
        <f t="shared" si="29"/>
        <v>31.666666666666668</v>
      </c>
      <c r="E419">
        <f t="shared" si="30"/>
        <v>1223.0927155514371</v>
      </c>
    </row>
    <row r="420" spans="2:5">
      <c r="B420">
        <f t="shared" si="31"/>
        <v>1905</v>
      </c>
      <c r="C420">
        <f t="shared" si="32"/>
        <v>1.2027114665357528E-6</v>
      </c>
      <c r="D420" s="13">
        <f t="shared" si="29"/>
        <v>31.75</v>
      </c>
      <c r="E420">
        <f t="shared" si="30"/>
        <v>1202.7114665357528</v>
      </c>
    </row>
    <row r="421" spans="2:5">
      <c r="B421">
        <f t="shared" si="31"/>
        <v>1910</v>
      </c>
      <c r="C421">
        <f t="shared" si="32"/>
        <v>1.1826698736834715E-6</v>
      </c>
      <c r="D421" s="13">
        <f t="shared" si="29"/>
        <v>31.833333333333332</v>
      </c>
      <c r="E421">
        <f t="shared" si="30"/>
        <v>1182.6698736834715</v>
      </c>
    </row>
    <row r="422" spans="2:5">
      <c r="B422">
        <f t="shared" si="31"/>
        <v>1915</v>
      </c>
      <c r="C422">
        <f t="shared" si="32"/>
        <v>1.1629622765804917E-6</v>
      </c>
      <c r="D422" s="13">
        <f t="shared" si="29"/>
        <v>31.916666666666668</v>
      </c>
      <c r="E422">
        <f t="shared" si="30"/>
        <v>1162.9622765804916</v>
      </c>
    </row>
    <row r="423" spans="2:5">
      <c r="B423">
        <f t="shared" si="31"/>
        <v>1920</v>
      </c>
      <c r="C423">
        <f t="shared" si="32"/>
        <v>1.1435831091442482E-6</v>
      </c>
      <c r="D423" s="13">
        <f t="shared" si="29"/>
        <v>32</v>
      </c>
      <c r="E423">
        <f t="shared" si="30"/>
        <v>1143.5831091442483</v>
      </c>
    </row>
    <row r="424" spans="2:5">
      <c r="B424">
        <f t="shared" si="31"/>
        <v>1925</v>
      </c>
      <c r="C424">
        <f t="shared" si="32"/>
        <v>1.1245268980516651E-6</v>
      </c>
      <c r="D424" s="13">
        <f t="shared" ref="D424:D487" si="33">B424/60</f>
        <v>32.083333333333336</v>
      </c>
      <c r="E424">
        <f t="shared" ref="E424:E487" si="34">C424*10^9</f>
        <v>1124.5268980516651</v>
      </c>
    </row>
    <row r="425" spans="2:5">
      <c r="B425">
        <f t="shared" si="31"/>
        <v>1930</v>
      </c>
      <c r="C425">
        <f t="shared" si="32"/>
        <v>1.1057882611933068E-6</v>
      </c>
      <c r="D425" s="13">
        <f t="shared" si="33"/>
        <v>32.166666666666664</v>
      </c>
      <c r="E425">
        <f t="shared" si="34"/>
        <v>1105.7882611933069</v>
      </c>
    </row>
    <row r="426" spans="2:5">
      <c r="B426">
        <f t="shared" si="31"/>
        <v>1935</v>
      </c>
      <c r="C426">
        <f t="shared" si="32"/>
        <v>1.0873619061532914E-6</v>
      </c>
      <c r="D426" s="13">
        <f t="shared" si="33"/>
        <v>32.25</v>
      </c>
      <c r="E426">
        <f t="shared" si="34"/>
        <v>1087.3619061532913</v>
      </c>
    </row>
    <row r="427" spans="2:5">
      <c r="B427">
        <f t="shared" ref="B427:B490" si="35">B426+$J$31/372</f>
        <v>1940</v>
      </c>
      <c r="C427">
        <f t="shared" si="32"/>
        <v>1.0692426287145347E-6</v>
      </c>
      <c r="D427" s="13">
        <f t="shared" si="33"/>
        <v>32.333333333333336</v>
      </c>
      <c r="E427">
        <f t="shared" si="34"/>
        <v>1069.2426287145347</v>
      </c>
    </row>
    <row r="428" spans="2:5">
      <c r="B428">
        <f t="shared" si="35"/>
        <v>1945</v>
      </c>
      <c r="C428">
        <f t="shared" si="32"/>
        <v>1.0514253113889069E-6</v>
      </c>
      <c r="D428" s="13">
        <f t="shared" si="33"/>
        <v>32.416666666666664</v>
      </c>
      <c r="E428">
        <f t="shared" si="34"/>
        <v>1051.4253113889069</v>
      </c>
    </row>
    <row r="429" spans="2:5">
      <c r="B429">
        <f t="shared" si="35"/>
        <v>1950</v>
      </c>
      <c r="C429">
        <f t="shared" si="32"/>
        <v>1.0339049219718826E-6</v>
      </c>
      <c r="D429" s="13">
        <f t="shared" si="33"/>
        <v>32.5</v>
      </c>
      <c r="E429">
        <f t="shared" si="34"/>
        <v>1033.9049219718825</v>
      </c>
    </row>
    <row r="430" spans="2:5">
      <c r="B430">
        <f t="shared" si="35"/>
        <v>1955</v>
      </c>
      <c r="C430">
        <f t="shared" si="32"/>
        <v>1.0166765121212793E-6</v>
      </c>
      <c r="D430" s="13">
        <f t="shared" si="33"/>
        <v>32.583333333333336</v>
      </c>
      <c r="E430">
        <f t="shared" si="34"/>
        <v>1016.6765121212793</v>
      </c>
    </row>
    <row r="431" spans="2:5">
      <c r="B431">
        <f t="shared" si="35"/>
        <v>1960</v>
      </c>
      <c r="C431">
        <f t="shared" si="32"/>
        <v>9.997352159596791E-7</v>
      </c>
      <c r="D431" s="13">
        <f t="shared" si="33"/>
        <v>32.666666666666664</v>
      </c>
      <c r="E431">
        <f t="shared" si="34"/>
        <v>999.73521595967907</v>
      </c>
    </row>
    <row r="432" spans="2:5">
      <c r="B432">
        <f t="shared" si="35"/>
        <v>1965</v>
      </c>
      <c r="C432">
        <f t="shared" si="32"/>
        <v>9.8307624870014471E-7</v>
      </c>
      <c r="D432" s="13">
        <f t="shared" si="33"/>
        <v>32.75</v>
      </c>
      <c r="E432">
        <f t="shared" si="34"/>
        <v>983.07624870014467</v>
      </c>
    </row>
    <row r="433" spans="2:5">
      <c r="B433">
        <f t="shared" si="35"/>
        <v>1970</v>
      </c>
      <c r="C433">
        <f t="shared" si="32"/>
        <v>9.66694905294834E-7</v>
      </c>
      <c r="D433" s="13">
        <f t="shared" si="33"/>
        <v>32.833333333333336</v>
      </c>
      <c r="E433">
        <f t="shared" si="34"/>
        <v>966.69490529483403</v>
      </c>
    </row>
    <row r="434" spans="2:5">
      <c r="B434">
        <f t="shared" si="35"/>
        <v>1975</v>
      </c>
      <c r="C434">
        <f t="shared" si="32"/>
        <v>9.5058655910613916E-7</v>
      </c>
      <c r="D434" s="13">
        <f t="shared" si="33"/>
        <v>32.916666666666664</v>
      </c>
      <c r="E434">
        <f t="shared" si="34"/>
        <v>950.58655910613913</v>
      </c>
    </row>
    <row r="435" spans="2:5">
      <c r="B435">
        <f t="shared" si="35"/>
        <v>1980</v>
      </c>
      <c r="C435">
        <f t="shared" si="32"/>
        <v>9.3474666059996898E-7</v>
      </c>
      <c r="D435" s="13">
        <f t="shared" si="33"/>
        <v>33</v>
      </c>
      <c r="E435">
        <f t="shared" si="34"/>
        <v>934.746660599969</v>
      </c>
    </row>
    <row r="436" spans="2:5">
      <c r="B436">
        <f t="shared" si="35"/>
        <v>1985</v>
      </c>
      <c r="C436">
        <f t="shared" si="32"/>
        <v>9.1917073606080952E-7</v>
      </c>
      <c r="D436" s="13">
        <f t="shared" si="33"/>
        <v>33.083333333333336</v>
      </c>
      <c r="E436">
        <f t="shared" si="34"/>
        <v>919.17073606080953</v>
      </c>
    </row>
    <row r="437" spans="2:5">
      <c r="B437">
        <f t="shared" si="35"/>
        <v>1990</v>
      </c>
      <c r="C437">
        <f t="shared" si="32"/>
        <v>9.0385438632819643E-7</v>
      </c>
      <c r="D437" s="13">
        <f t="shared" si="33"/>
        <v>33.166666666666664</v>
      </c>
      <c r="E437">
        <f t="shared" si="34"/>
        <v>903.85438632819648</v>
      </c>
    </row>
    <row r="438" spans="2:5">
      <c r="B438">
        <f t="shared" si="35"/>
        <v>1995</v>
      </c>
      <c r="C438">
        <f t="shared" si="32"/>
        <v>8.8879328555424707E-7</v>
      </c>
      <c r="D438" s="13">
        <f t="shared" si="33"/>
        <v>33.25</v>
      </c>
      <c r="E438">
        <f t="shared" si="34"/>
        <v>888.79328555424706</v>
      </c>
    </row>
    <row r="439" spans="2:5">
      <c r="B439">
        <f t="shared" si="35"/>
        <v>2000</v>
      </c>
      <c r="C439">
        <f t="shared" si="32"/>
        <v>8.7398317998189561E-7</v>
      </c>
      <c r="D439" s="13">
        <f t="shared" si="33"/>
        <v>33.333333333333336</v>
      </c>
      <c r="E439">
        <f t="shared" si="34"/>
        <v>873.98317998189566</v>
      </c>
    </row>
    <row r="440" spans="2:5">
      <c r="B440">
        <f t="shared" si="35"/>
        <v>2005</v>
      </c>
      <c r="C440">
        <f t="shared" si="32"/>
        <v>8.5941988674349028E-7</v>
      </c>
      <c r="D440" s="13">
        <f t="shared" si="33"/>
        <v>33.416666666666664</v>
      </c>
      <c r="E440">
        <f t="shared" si="34"/>
        <v>859.41988674349022</v>
      </c>
    </row>
    <row r="441" spans="2:5">
      <c r="B441">
        <f t="shared" si="35"/>
        <v>2010</v>
      </c>
      <c r="C441">
        <f t="shared" si="32"/>
        <v>8.4509929267941237E-7</v>
      </c>
      <c r="D441" s="13">
        <f t="shared" si="33"/>
        <v>33.5</v>
      </c>
      <c r="E441">
        <f t="shared" si="34"/>
        <v>845.09929267941232</v>
      </c>
    </row>
    <row r="442" spans="2:5">
      <c r="B442">
        <f t="shared" si="35"/>
        <v>2015</v>
      </c>
      <c r="C442">
        <f t="shared" si="32"/>
        <v>8.3101735317638298E-7</v>
      </c>
      <c r="D442" s="13">
        <f t="shared" si="33"/>
        <v>33.583333333333336</v>
      </c>
      <c r="E442">
        <f t="shared" si="34"/>
        <v>831.01735317638304</v>
      </c>
    </row>
    <row r="443" spans="2:5">
      <c r="B443">
        <f t="shared" si="35"/>
        <v>2020</v>
      </c>
      <c r="C443">
        <f t="shared" si="32"/>
        <v>8.1717009102512863E-7</v>
      </c>
      <c r="D443" s="13">
        <f t="shared" si="33"/>
        <v>33.666666666666664</v>
      </c>
      <c r="E443">
        <f t="shared" si="34"/>
        <v>817.17009102512861</v>
      </c>
    </row>
    <row r="444" spans="2:5">
      <c r="B444">
        <f t="shared" si="35"/>
        <v>2025</v>
      </c>
      <c r="C444">
        <f t="shared" si="32"/>
        <v>8.0355359529708583E-7</v>
      </c>
      <c r="D444" s="13">
        <f t="shared" si="33"/>
        <v>33.75</v>
      </c>
      <c r="E444">
        <f t="shared" si="34"/>
        <v>803.55359529708585</v>
      </c>
    </row>
    <row r="445" spans="2:5">
      <c r="B445">
        <f t="shared" si="35"/>
        <v>2030</v>
      </c>
      <c r="C445">
        <f t="shared" si="32"/>
        <v>7.901640202398234E-7</v>
      </c>
      <c r="D445" s="13">
        <f t="shared" si="33"/>
        <v>33.833333333333336</v>
      </c>
      <c r="E445">
        <f t="shared" si="34"/>
        <v>790.16402023982346</v>
      </c>
    </row>
    <row r="446" spans="2:5">
      <c r="B446">
        <f t="shared" si="35"/>
        <v>2035</v>
      </c>
      <c r="C446">
        <f t="shared" si="32"/>
        <v>7.7699758419087438E-7</v>
      </c>
      <c r="D446" s="13">
        <f t="shared" si="33"/>
        <v>33.916666666666664</v>
      </c>
      <c r="E446">
        <f t="shared" si="34"/>
        <v>776.99758419087436</v>
      </c>
    </row>
    <row r="447" spans="2:5">
      <c r="B447">
        <f t="shared" si="35"/>
        <v>2040</v>
      </c>
      <c r="C447">
        <f t="shared" si="32"/>
        <v>7.6405056850966794E-7</v>
      </c>
      <c r="D447" s="13">
        <f t="shared" si="33"/>
        <v>34</v>
      </c>
      <c r="E447">
        <f t="shared" si="34"/>
        <v>764.05056850966798</v>
      </c>
    </row>
    <row r="448" spans="2:5">
      <c r="B448">
        <f t="shared" si="35"/>
        <v>2045</v>
      </c>
      <c r="C448">
        <f t="shared" si="32"/>
        <v>7.5131931652726201E-7</v>
      </c>
      <c r="D448" s="13">
        <f t="shared" si="33"/>
        <v>34.083333333333336</v>
      </c>
      <c r="E448">
        <f t="shared" si="34"/>
        <v>751.319316527262</v>
      </c>
    </row>
    <row r="449" spans="2:5">
      <c r="B449">
        <f t="shared" si="35"/>
        <v>2050</v>
      </c>
      <c r="C449">
        <f t="shared" si="32"/>
        <v>7.3880023251357727E-7</v>
      </c>
      <c r="D449" s="13">
        <f t="shared" si="33"/>
        <v>34.166666666666664</v>
      </c>
      <c r="E449">
        <f t="shared" si="34"/>
        <v>738.80023251357727</v>
      </c>
    </row>
    <row r="450" spans="2:5">
      <c r="B450">
        <f t="shared" si="35"/>
        <v>2055</v>
      </c>
      <c r="C450">
        <f t="shared" si="32"/>
        <v>7.2648978066184384E-7</v>
      </c>
      <c r="D450" s="13">
        <f t="shared" si="33"/>
        <v>34.25</v>
      </c>
      <c r="E450">
        <f t="shared" si="34"/>
        <v>726.48978066184384</v>
      </c>
    </row>
    <row r="451" spans="2:5">
      <c r="B451">
        <f t="shared" si="35"/>
        <v>2060</v>
      </c>
      <c r="C451">
        <f t="shared" si="32"/>
        <v>7.1438448408997082E-7</v>
      </c>
      <c r="D451" s="13">
        <f t="shared" si="33"/>
        <v>34.333333333333336</v>
      </c>
      <c r="E451">
        <f t="shared" si="34"/>
        <v>714.38448408997078</v>
      </c>
    </row>
    <row r="452" spans="2:5">
      <c r="B452">
        <f t="shared" si="35"/>
        <v>2065</v>
      </c>
      <c r="C452">
        <f t="shared" si="32"/>
        <v>7.0248092385855925E-7</v>
      </c>
      <c r="D452" s="13">
        <f t="shared" si="33"/>
        <v>34.416666666666664</v>
      </c>
      <c r="E452">
        <f t="shared" si="34"/>
        <v>702.48092385855921</v>
      </c>
    </row>
    <row r="453" spans="2:5">
      <c r="B453">
        <f t="shared" si="35"/>
        <v>2070</v>
      </c>
      <c r="C453">
        <f t="shared" si="32"/>
        <v>6.9077573800527976E-7</v>
      </c>
      <c r="D453" s="13">
        <f t="shared" si="33"/>
        <v>34.5</v>
      </c>
      <c r="E453">
        <f t="shared" si="34"/>
        <v>690.77573800527978</v>
      </c>
    </row>
    <row r="454" spans="2:5">
      <c r="B454">
        <f t="shared" si="35"/>
        <v>2075</v>
      </c>
      <c r="C454">
        <f t="shared" si="32"/>
        <v>6.7926562059534146E-7</v>
      </c>
      <c r="D454" s="13">
        <f t="shared" si="33"/>
        <v>34.583333333333336</v>
      </c>
      <c r="E454">
        <f t="shared" si="34"/>
        <v>679.26562059534149</v>
      </c>
    </row>
    <row r="455" spans="2:5">
      <c r="B455">
        <f t="shared" si="35"/>
        <v>2080</v>
      </c>
      <c r="C455">
        <f t="shared" si="32"/>
        <v>6.6794732078778714E-7</v>
      </c>
      <c r="D455" s="13">
        <f t="shared" si="33"/>
        <v>34.666666666666664</v>
      </c>
      <c r="E455">
        <f t="shared" si="34"/>
        <v>667.94732078778713</v>
      </c>
    </row>
    <row r="456" spans="2:5">
      <c r="B456">
        <f t="shared" si="35"/>
        <v>2085</v>
      </c>
      <c r="C456">
        <f t="shared" si="32"/>
        <v>6.5681764191734626E-7</v>
      </c>
      <c r="D456" s="13">
        <f t="shared" si="33"/>
        <v>34.75</v>
      </c>
      <c r="E456">
        <f t="shared" si="34"/>
        <v>656.81764191734624</v>
      </c>
    </row>
    <row r="457" spans="2:5">
      <c r="B457">
        <f t="shared" si="35"/>
        <v>2090</v>
      </c>
      <c r="C457">
        <f t="shared" si="32"/>
        <v>6.4587344059159029E-7</v>
      </c>
      <c r="D457" s="13">
        <f t="shared" si="33"/>
        <v>34.833333333333336</v>
      </c>
      <c r="E457">
        <f t="shared" si="34"/>
        <v>645.87344059159034</v>
      </c>
    </row>
    <row r="458" spans="2:5">
      <c r="B458">
        <f t="shared" si="35"/>
        <v>2095</v>
      </c>
      <c r="C458">
        <f t="shared" si="32"/>
        <v>6.3511162580313419E-7</v>
      </c>
      <c r="D458" s="13">
        <f t="shared" si="33"/>
        <v>34.916666666666664</v>
      </c>
      <c r="E458">
        <f t="shared" si="34"/>
        <v>635.11162580313419</v>
      </c>
    </row>
    <row r="459" spans="2:5">
      <c r="B459">
        <f t="shared" si="35"/>
        <v>2100</v>
      </c>
      <c r="C459">
        <f t="shared" si="32"/>
        <v>6.2452915805663253E-7</v>
      </c>
      <c r="D459" s="13">
        <f t="shared" si="33"/>
        <v>35</v>
      </c>
      <c r="E459">
        <f t="shared" si="34"/>
        <v>624.52915805663258</v>
      </c>
    </row>
    <row r="460" spans="2:5">
      <c r="B460">
        <f t="shared" si="35"/>
        <v>2105</v>
      </c>
      <c r="C460">
        <f t="shared" si="32"/>
        <v>6.141230485103249E-7</v>
      </c>
      <c r="D460" s="13">
        <f t="shared" si="33"/>
        <v>35.083333333333336</v>
      </c>
      <c r="E460">
        <f t="shared" si="34"/>
        <v>614.12304851032491</v>
      </c>
    </row>
    <row r="461" spans="2:5">
      <c r="B461">
        <f t="shared" si="35"/>
        <v>2110</v>
      </c>
      <c r="C461">
        <f t="shared" si="32"/>
        <v>6.0389035813188728E-7</v>
      </c>
      <c r="D461" s="13">
        <f t="shared" si="33"/>
        <v>35.166666666666664</v>
      </c>
      <c r="E461">
        <f t="shared" si="34"/>
        <v>603.8903581318873</v>
      </c>
    </row>
    <row r="462" spans="2:5">
      <c r="B462">
        <f t="shared" si="35"/>
        <v>2115</v>
      </c>
      <c r="C462">
        <f t="shared" si="32"/>
        <v>5.9382819686835111E-7</v>
      </c>
      <c r="D462" s="13">
        <f t="shared" si="33"/>
        <v>35.25</v>
      </c>
      <c r="E462">
        <f t="shared" si="34"/>
        <v>593.82819686835114</v>
      </c>
    </row>
    <row r="463" spans="2:5">
      <c r="B463">
        <f t="shared" si="35"/>
        <v>2120</v>
      </c>
      <c r="C463">
        <f t="shared" si="32"/>
        <v>5.8393372282985625E-7</v>
      </c>
      <c r="D463" s="13">
        <f t="shared" si="33"/>
        <v>35.333333333333336</v>
      </c>
      <c r="E463">
        <f t="shared" si="34"/>
        <v>583.93372282985626</v>
      </c>
    </row>
    <row r="464" spans="2:5">
      <c r="B464">
        <f t="shared" si="35"/>
        <v>2125</v>
      </c>
      <c r="C464">
        <f t="shared" si="32"/>
        <v>5.7420414148700628E-7</v>
      </c>
      <c r="D464" s="13">
        <f t="shared" si="33"/>
        <v>35.416666666666664</v>
      </c>
      <c r="E464">
        <f t="shared" si="34"/>
        <v>574.20414148700627</v>
      </c>
    </row>
    <row r="465" spans="2:5">
      <c r="B465">
        <f t="shared" si="35"/>
        <v>2130</v>
      </c>
      <c r="C465">
        <f t="shared" si="32"/>
        <v>5.6463670488160038E-7</v>
      </c>
      <c r="D465" s="13">
        <f t="shared" si="33"/>
        <v>35.5</v>
      </c>
      <c r="E465">
        <f t="shared" si="34"/>
        <v>564.63670488160039</v>
      </c>
    </row>
    <row r="466" spans="2:5">
      <c r="B466">
        <f t="shared" si="35"/>
        <v>2135</v>
      </c>
      <c r="C466">
        <f t="shared" si="32"/>
        <v>5.5522871085051802E-7</v>
      </c>
      <c r="D466" s="13">
        <f t="shared" si="33"/>
        <v>35.583333333333336</v>
      </c>
      <c r="E466">
        <f t="shared" si="34"/>
        <v>555.22871085051804</v>
      </c>
    </row>
    <row r="467" spans="2:5">
      <c r="B467">
        <f t="shared" si="35"/>
        <v>2140</v>
      </c>
      <c r="C467">
        <f t="shared" si="32"/>
        <v>5.4597750226253888E-7</v>
      </c>
      <c r="D467" s="13">
        <f t="shared" si="33"/>
        <v>35.666666666666664</v>
      </c>
      <c r="E467">
        <f t="shared" si="34"/>
        <v>545.97750226253891</v>
      </c>
    </row>
    <row r="468" spans="2:5">
      <c r="B468">
        <f t="shared" si="35"/>
        <v>2145</v>
      </c>
      <c r="C468">
        <f t="shared" si="32"/>
        <v>5.368804662678789E-7</v>
      </c>
      <c r="D468" s="13">
        <f t="shared" si="33"/>
        <v>35.75</v>
      </c>
      <c r="E468">
        <f t="shared" si="34"/>
        <v>536.88046626787889</v>
      </c>
    </row>
    <row r="469" spans="2:5">
      <c r="B469">
        <f t="shared" si="35"/>
        <v>2150</v>
      </c>
      <c r="C469">
        <f t="shared" si="32"/>
        <v>5.2793503356023573E-7</v>
      </c>
      <c r="D469" s="13">
        <f t="shared" si="33"/>
        <v>35.833333333333336</v>
      </c>
      <c r="E469">
        <f t="shared" si="34"/>
        <v>527.93503356023575</v>
      </c>
    </row>
    <row r="470" spans="2:5">
      <c r="B470">
        <f t="shared" si="35"/>
        <v>2155</v>
      </c>
      <c r="C470">
        <f t="shared" si="32"/>
        <v>5.1913867765113026E-7</v>
      </c>
      <c r="D470" s="13">
        <f t="shared" si="33"/>
        <v>35.916666666666664</v>
      </c>
      <c r="E470">
        <f t="shared" si="34"/>
        <v>519.13867765113025</v>
      </c>
    </row>
    <row r="471" spans="2:5">
      <c r="B471">
        <f t="shared" si="35"/>
        <v>2160</v>
      </c>
      <c r="C471">
        <f t="shared" si="32"/>
        <v>5.1048891415634221E-7</v>
      </c>
      <c r="D471" s="13">
        <f t="shared" si="33"/>
        <v>36</v>
      </c>
      <c r="E471">
        <f t="shared" si="34"/>
        <v>510.48891415634222</v>
      </c>
    </row>
    <row r="472" spans="2:5">
      <c r="B472">
        <f t="shared" si="35"/>
        <v>2165</v>
      </c>
      <c r="C472">
        <f t="shared" si="32"/>
        <v>5.0198330009423729E-7</v>
      </c>
      <c r="D472" s="13">
        <f t="shared" si="33"/>
        <v>36.083333333333336</v>
      </c>
      <c r="E472">
        <f t="shared" si="34"/>
        <v>501.98330009423728</v>
      </c>
    </row>
    <row r="473" spans="2:5">
      <c r="B473">
        <f t="shared" si="35"/>
        <v>2170</v>
      </c>
      <c r="C473">
        <f t="shared" si="32"/>
        <v>4.9361943319578743E-7</v>
      </c>
      <c r="D473" s="13">
        <f t="shared" si="33"/>
        <v>36.166666666666664</v>
      </c>
      <c r="E473">
        <f t="shared" si="34"/>
        <v>493.61943319578745</v>
      </c>
    </row>
    <row r="474" spans="2:5">
      <c r="B474">
        <f t="shared" si="35"/>
        <v>2175</v>
      </c>
      <c r="C474">
        <f t="shared" si="32"/>
        <v>4.8539495122609019E-7</v>
      </c>
      <c r="D474" s="13">
        <f t="shared" si="33"/>
        <v>36.25</v>
      </c>
      <c r="E474">
        <f t="shared" si="34"/>
        <v>485.3949512260902</v>
      </c>
    </row>
    <row r="475" spans="2:5">
      <c r="B475">
        <f t="shared" si="35"/>
        <v>2180</v>
      </c>
      <c r="C475">
        <f t="shared" si="32"/>
        <v>4.7730753131719454E-7</v>
      </c>
      <c r="D475" s="13">
        <f t="shared" si="33"/>
        <v>36.333333333333336</v>
      </c>
      <c r="E475">
        <f t="shared" si="34"/>
        <v>477.30753131719456</v>
      </c>
    </row>
    <row r="476" spans="2:5">
      <c r="B476">
        <f t="shared" si="35"/>
        <v>2185</v>
      </c>
      <c r="C476">
        <f t="shared" si="32"/>
        <v>4.6935488931204647E-7</v>
      </c>
      <c r="D476" s="13">
        <f t="shared" si="33"/>
        <v>36.416666666666664</v>
      </c>
      <c r="E476">
        <f t="shared" si="34"/>
        <v>469.35488931204645</v>
      </c>
    </row>
    <row r="477" spans="2:5">
      <c r="B477">
        <f t="shared" si="35"/>
        <v>2190</v>
      </c>
      <c r="C477">
        <f t="shared" si="32"/>
        <v>4.6153477911936516E-7</v>
      </c>
      <c r="D477" s="13">
        <f t="shared" si="33"/>
        <v>36.5</v>
      </c>
      <c r="E477">
        <f t="shared" si="34"/>
        <v>461.53477911936517</v>
      </c>
    </row>
    <row r="478" spans="2:5">
      <c r="B478">
        <f t="shared" si="35"/>
        <v>2195</v>
      </c>
      <c r="C478">
        <f t="shared" si="32"/>
        <v>4.5384499207927328E-7</v>
      </c>
      <c r="D478" s="13">
        <f t="shared" si="33"/>
        <v>36.583333333333336</v>
      </c>
      <c r="E478">
        <f t="shared" si="34"/>
        <v>453.84499207927325</v>
      </c>
    </row>
    <row r="479" spans="2:5">
      <c r="B479">
        <f t="shared" si="35"/>
        <v>2200</v>
      </c>
      <c r="C479">
        <f t="shared" si="32"/>
        <v>4.4628335633949736E-7</v>
      </c>
      <c r="D479" s="13">
        <f t="shared" si="33"/>
        <v>36.666666666666664</v>
      </c>
      <c r="E479">
        <f t="shared" si="34"/>
        <v>446.28335633949735</v>
      </c>
    </row>
    <row r="480" spans="2:5">
      <c r="B480">
        <f t="shared" si="35"/>
        <v>2205</v>
      </c>
      <c r="C480">
        <f t="shared" si="32"/>
        <v>4.3884773624196437E-7</v>
      </c>
      <c r="D480" s="13">
        <f t="shared" si="33"/>
        <v>36.75</v>
      </c>
      <c r="E480">
        <f t="shared" si="34"/>
        <v>438.84773624196436</v>
      </c>
    </row>
    <row r="481" spans="2:5">
      <c r="B481">
        <f t="shared" si="35"/>
        <v>2210</v>
      </c>
      <c r="C481">
        <f t="shared" ref="C481:C519" si="36">$I$36*EXP(-$I$32*(B481-1560))+(1/$I$32)*($I$33+$I$34*((B481-1560)-1/$I$32))</f>
        <v>4.3153603171962046E-7</v>
      </c>
      <c r="D481" s="13">
        <f t="shared" si="33"/>
        <v>36.833333333333336</v>
      </c>
      <c r="E481">
        <f t="shared" si="34"/>
        <v>431.53603171962044</v>
      </c>
    </row>
    <row r="482" spans="2:5">
      <c r="B482">
        <f t="shared" si="35"/>
        <v>2215</v>
      </c>
      <c r="C482">
        <f t="shared" si="36"/>
        <v>4.2434617770330216E-7</v>
      </c>
      <c r="D482" s="13">
        <f t="shared" si="33"/>
        <v>36.916666666666664</v>
      </c>
      <c r="E482">
        <f t="shared" si="34"/>
        <v>424.34617770330215</v>
      </c>
    </row>
    <row r="483" spans="2:5">
      <c r="B483">
        <f t="shared" si="35"/>
        <v>2220</v>
      </c>
      <c r="C483">
        <f t="shared" si="36"/>
        <v>4.1727614353849206E-7</v>
      </c>
      <c r="D483" s="13">
        <f t="shared" si="33"/>
        <v>37</v>
      </c>
      <c r="E483">
        <f t="shared" si="34"/>
        <v>417.27614353849208</v>
      </c>
    </row>
    <row r="484" spans="2:5">
      <c r="B484">
        <f t="shared" si="35"/>
        <v>2225</v>
      </c>
      <c r="C484">
        <f t="shared" si="36"/>
        <v>4.1032393241179413E-7</v>
      </c>
      <c r="D484" s="13">
        <f t="shared" si="33"/>
        <v>37.083333333333336</v>
      </c>
      <c r="E484">
        <f t="shared" si="34"/>
        <v>410.32393241179415</v>
      </c>
    </row>
    <row r="485" spans="2:5">
      <c r="B485">
        <f t="shared" si="35"/>
        <v>2230</v>
      </c>
      <c r="C485">
        <f t="shared" si="36"/>
        <v>4.0348758078696691E-7</v>
      </c>
      <c r="D485" s="13">
        <f t="shared" si="33"/>
        <v>37.166666666666664</v>
      </c>
      <c r="E485">
        <f t="shared" si="34"/>
        <v>403.48758078696693</v>
      </c>
    </row>
    <row r="486" spans="2:5">
      <c r="B486">
        <f t="shared" si="35"/>
        <v>2235</v>
      </c>
      <c r="C486">
        <f t="shared" si="36"/>
        <v>3.9676515785035584E-7</v>
      </c>
      <c r="D486" s="13">
        <f t="shared" si="33"/>
        <v>37.25</v>
      </c>
      <c r="E486">
        <f t="shared" si="34"/>
        <v>396.76515785035582</v>
      </c>
    </row>
    <row r="487" spans="2:5">
      <c r="B487">
        <f t="shared" si="35"/>
        <v>2240</v>
      </c>
      <c r="C487">
        <f t="shared" si="36"/>
        <v>3.9015476496556648E-7</v>
      </c>
      <c r="D487" s="13">
        <f t="shared" si="33"/>
        <v>37.333333333333336</v>
      </c>
      <c r="E487">
        <f t="shared" si="34"/>
        <v>390.15476496556647</v>
      </c>
    </row>
    <row r="488" spans="2:5">
      <c r="B488">
        <f t="shared" si="35"/>
        <v>2245</v>
      </c>
      <c r="C488">
        <f t="shared" si="36"/>
        <v>3.8365453513722718E-7</v>
      </c>
      <c r="D488" s="13">
        <f t="shared" ref="D488:D519" si="37">B488/60</f>
        <v>37.416666666666664</v>
      </c>
      <c r="E488">
        <f t="shared" ref="E488:E519" si="38">C488*10^9</f>
        <v>383.65453513722719</v>
      </c>
    </row>
    <row r="489" spans="2:5">
      <c r="B489">
        <f t="shared" si="35"/>
        <v>2250</v>
      </c>
      <c r="C489">
        <f t="shared" si="36"/>
        <v>3.772626324836863E-7</v>
      </c>
      <c r="D489" s="13">
        <f t="shared" si="37"/>
        <v>37.5</v>
      </c>
      <c r="E489">
        <f t="shared" si="38"/>
        <v>377.26263248368628</v>
      </c>
    </row>
    <row r="490" spans="2:5">
      <c r="B490">
        <f t="shared" si="35"/>
        <v>2255</v>
      </c>
      <c r="C490">
        <f t="shared" si="36"/>
        <v>3.7097725171849859E-7</v>
      </c>
      <c r="D490" s="13">
        <f t="shared" si="37"/>
        <v>37.583333333333336</v>
      </c>
      <c r="E490">
        <f t="shared" si="38"/>
        <v>370.97725171849862</v>
      </c>
    </row>
    <row r="491" spans="2:5">
      <c r="B491">
        <f t="shared" ref="B491:B519" si="39">B490+$J$31/372</f>
        <v>2260</v>
      </c>
      <c r="C491">
        <f t="shared" si="36"/>
        <v>3.6479661764055209E-7</v>
      </c>
      <c r="D491" s="13">
        <f t="shared" si="37"/>
        <v>37.666666666666664</v>
      </c>
      <c r="E491">
        <f t="shared" si="38"/>
        <v>364.79661764055209</v>
      </c>
    </row>
    <row r="492" spans="2:5">
      <c r="B492">
        <f t="shared" si="39"/>
        <v>2265</v>
      </c>
      <c r="C492">
        <f t="shared" si="36"/>
        <v>3.5871898463269194E-7</v>
      </c>
      <c r="D492" s="13">
        <f t="shared" si="37"/>
        <v>37.75</v>
      </c>
      <c r="E492">
        <f t="shared" si="38"/>
        <v>358.71898463269196</v>
      </c>
    </row>
    <row r="493" spans="2:5">
      <c r="B493">
        <f t="shared" si="39"/>
        <v>2270</v>
      </c>
      <c r="C493">
        <f t="shared" si="36"/>
        <v>3.5274263616870022E-7</v>
      </c>
      <c r="D493" s="13">
        <f t="shared" si="37"/>
        <v>37.833333333333336</v>
      </c>
      <c r="E493">
        <f t="shared" si="38"/>
        <v>352.74263616870024</v>
      </c>
    </row>
    <row r="494" spans="2:5">
      <c r="B494">
        <f t="shared" si="39"/>
        <v>2275</v>
      </c>
      <c r="C494">
        <f t="shared" si="36"/>
        <v>3.4686588432849127E-7</v>
      </c>
      <c r="D494" s="13">
        <f t="shared" si="37"/>
        <v>37.916666666666664</v>
      </c>
      <c r="E494">
        <f t="shared" si="38"/>
        <v>346.86588432849129</v>
      </c>
    </row>
    <row r="495" spans="2:5">
      <c r="B495">
        <f t="shared" si="39"/>
        <v>2280</v>
      </c>
      <c r="C495">
        <f t="shared" si="36"/>
        <v>3.4108706932138722E-7</v>
      </c>
      <c r="D495" s="13">
        <f t="shared" si="37"/>
        <v>38</v>
      </c>
      <c r="E495">
        <f t="shared" si="38"/>
        <v>341.08706932138722</v>
      </c>
    </row>
    <row r="496" spans="2:5">
      <c r="B496">
        <f t="shared" si="39"/>
        <v>2285</v>
      </c>
      <c r="C496">
        <f t="shared" si="36"/>
        <v>3.354045590173373E-7</v>
      </c>
      <c r="D496" s="13">
        <f t="shared" si="37"/>
        <v>38.083333333333336</v>
      </c>
      <c r="E496">
        <f t="shared" si="38"/>
        <v>335.40455901733731</v>
      </c>
    </row>
    <row r="497" spans="2:5">
      <c r="B497">
        <f t="shared" si="39"/>
        <v>2290</v>
      </c>
      <c r="C497">
        <f t="shared" si="36"/>
        <v>3.298167484859503E-7</v>
      </c>
      <c r="D497" s="13">
        <f t="shared" si="37"/>
        <v>38.166666666666664</v>
      </c>
      <c r="E497">
        <f t="shared" si="38"/>
        <v>329.81674848595031</v>
      </c>
    </row>
    <row r="498" spans="2:5">
      <c r="B498">
        <f t="shared" si="39"/>
        <v>2295</v>
      </c>
      <c r="C498">
        <f t="shared" si="36"/>
        <v>3.2432205954320852E-7</v>
      </c>
      <c r="D498" s="13">
        <f t="shared" si="37"/>
        <v>38.25</v>
      </c>
      <c r="E498">
        <f t="shared" si="38"/>
        <v>324.32205954320852</v>
      </c>
    </row>
    <row r="499" spans="2:5">
      <c r="B499">
        <f t="shared" si="39"/>
        <v>2300</v>
      </c>
      <c r="C499">
        <f t="shared" si="36"/>
        <v>3.1891894030573577E-7</v>
      </c>
      <c r="D499" s="13">
        <f t="shared" si="37"/>
        <v>38.333333333333336</v>
      </c>
      <c r="E499">
        <f t="shared" si="38"/>
        <v>318.91894030573576</v>
      </c>
    </row>
    <row r="500" spans="2:5">
      <c r="B500">
        <f t="shared" si="39"/>
        <v>2305</v>
      </c>
      <c r="C500">
        <f t="shared" si="36"/>
        <v>3.1360586475249459E-7</v>
      </c>
      <c r="D500" s="13">
        <f t="shared" si="37"/>
        <v>38.416666666666664</v>
      </c>
      <c r="E500">
        <f t="shared" si="38"/>
        <v>313.6058647524946</v>
      </c>
    </row>
    <row r="501" spans="2:5">
      <c r="B501">
        <f t="shared" si="39"/>
        <v>2310</v>
      </c>
      <c r="C501">
        <f t="shared" si="36"/>
        <v>3.0838133229378578E-7</v>
      </c>
      <c r="D501" s="13">
        <f t="shared" si="37"/>
        <v>38.5</v>
      </c>
      <c r="E501">
        <f t="shared" si="38"/>
        <v>308.38133229378576</v>
      </c>
    </row>
    <row r="502" spans="2:5">
      <c r="B502">
        <f t="shared" si="39"/>
        <v>2315</v>
      </c>
      <c r="C502">
        <f t="shared" si="36"/>
        <v>3.0324386734743275E-7</v>
      </c>
      <c r="D502" s="13">
        <f t="shared" si="37"/>
        <v>38.583333333333336</v>
      </c>
      <c r="E502">
        <f t="shared" si="38"/>
        <v>303.24386734743274</v>
      </c>
    </row>
    <row r="503" spans="2:5">
      <c r="B503">
        <f t="shared" si="39"/>
        <v>2320</v>
      </c>
      <c r="C503">
        <f t="shared" si="36"/>
        <v>2.9819201892202762E-7</v>
      </c>
      <c r="D503" s="13">
        <f t="shared" si="37"/>
        <v>38.666666666666664</v>
      </c>
      <c r="E503">
        <f t="shared" si="38"/>
        <v>298.19201892202761</v>
      </c>
    </row>
    <row r="504" spans="2:5">
      <c r="B504">
        <f t="shared" si="39"/>
        <v>2325</v>
      </c>
      <c r="C504">
        <f t="shared" si="36"/>
        <v>2.9322436020712292E-7</v>
      </c>
      <c r="D504" s="13">
        <f t="shared" si="37"/>
        <v>38.75</v>
      </c>
      <c r="E504">
        <f t="shared" si="38"/>
        <v>293.22436020712291</v>
      </c>
    </row>
    <row r="505" spans="2:5">
      <c r="B505">
        <f t="shared" si="39"/>
        <v>2330</v>
      </c>
      <c r="C505">
        <f t="shared" si="36"/>
        <v>2.8833948817025256E-7</v>
      </c>
      <c r="D505" s="13">
        <f t="shared" si="37"/>
        <v>38.833333333333336</v>
      </c>
      <c r="E505">
        <f t="shared" si="38"/>
        <v>288.33948817025254</v>
      </c>
    </row>
    <row r="506" spans="2:5">
      <c r="B506">
        <f t="shared" si="39"/>
        <v>2335</v>
      </c>
      <c r="C506">
        <f t="shared" si="36"/>
        <v>2.83536023160669E-7</v>
      </c>
      <c r="D506" s="13">
        <f t="shared" si="37"/>
        <v>38.916666666666664</v>
      </c>
      <c r="E506">
        <f t="shared" si="38"/>
        <v>283.536023160669</v>
      </c>
    </row>
    <row r="507" spans="2:5">
      <c r="B507">
        <f t="shared" si="39"/>
        <v>2340</v>
      </c>
      <c r="C507">
        <f t="shared" si="36"/>
        <v>2.7881260851968354E-7</v>
      </c>
      <c r="D507" s="13">
        <f t="shared" si="37"/>
        <v>39</v>
      </c>
      <c r="E507">
        <f t="shared" si="38"/>
        <v>278.81260851968352</v>
      </c>
    </row>
    <row r="508" spans="2:5">
      <c r="B508">
        <f t="shared" si="39"/>
        <v>2345</v>
      </c>
      <c r="C508">
        <f t="shared" si="36"/>
        <v>2.7416791019750094E-7</v>
      </c>
      <c r="D508" s="13">
        <f t="shared" si="37"/>
        <v>39.083333333333336</v>
      </c>
      <c r="E508">
        <f t="shared" si="38"/>
        <v>274.16791019750093</v>
      </c>
    </row>
    <row r="509" spans="2:5">
      <c r="B509">
        <f t="shared" si="39"/>
        <v>2350</v>
      </c>
      <c r="C509">
        <f t="shared" si="36"/>
        <v>2.6960061637643906E-7</v>
      </c>
      <c r="D509" s="13">
        <f t="shared" si="37"/>
        <v>39.166666666666664</v>
      </c>
      <c r="E509">
        <f t="shared" si="38"/>
        <v>269.60061637643906</v>
      </c>
    </row>
    <row r="510" spans="2:5">
      <c r="B510">
        <f t="shared" si="39"/>
        <v>2355</v>
      </c>
      <c r="C510">
        <f t="shared" si="36"/>
        <v>2.6510943710042787E-7</v>
      </c>
      <c r="D510" s="13">
        <f t="shared" si="37"/>
        <v>39.25</v>
      </c>
      <c r="E510">
        <f t="shared" si="38"/>
        <v>265.1094371004279</v>
      </c>
    </row>
    <row r="511" spans="2:5">
      <c r="B511">
        <f t="shared" si="39"/>
        <v>2360</v>
      </c>
      <c r="C511">
        <f t="shared" si="36"/>
        <v>2.6069310391068331E-7</v>
      </c>
      <c r="D511" s="13">
        <f t="shared" si="37"/>
        <v>39.333333333333336</v>
      </c>
      <c r="E511">
        <f t="shared" si="38"/>
        <v>260.69310391068331</v>
      </c>
    </row>
    <row r="512" spans="2:5">
      <c r="B512">
        <f t="shared" si="39"/>
        <v>2365</v>
      </c>
      <c r="C512">
        <f t="shared" si="36"/>
        <v>2.5635036948745116E-7</v>
      </c>
      <c r="D512" s="13">
        <f t="shared" si="37"/>
        <v>39.416666666666664</v>
      </c>
      <c r="E512">
        <f t="shared" si="38"/>
        <v>256.35036948745113</v>
      </c>
    </row>
    <row r="513" spans="2:5">
      <c r="B513">
        <f t="shared" si="39"/>
        <v>2370</v>
      </c>
      <c r="C513">
        <f t="shared" si="36"/>
        <v>2.5208000729772334E-7</v>
      </c>
      <c r="D513" s="13">
        <f t="shared" si="37"/>
        <v>39.5</v>
      </c>
      <c r="E513">
        <f t="shared" si="38"/>
        <v>252.08000729772334</v>
      </c>
    </row>
    <row r="514" spans="2:5">
      <c r="B514">
        <f t="shared" si="39"/>
        <v>2375</v>
      </c>
      <c r="C514">
        <f t="shared" si="36"/>
        <v>2.4788081124882365E-7</v>
      </c>
      <c r="D514" s="13">
        <f t="shared" si="37"/>
        <v>39.583333333333336</v>
      </c>
      <c r="E514">
        <f t="shared" si="38"/>
        <v>247.88081124882365</v>
      </c>
    </row>
    <row r="515" spans="2:5">
      <c r="B515">
        <f t="shared" si="39"/>
        <v>2380</v>
      </c>
      <c r="C515">
        <f t="shared" si="36"/>
        <v>2.4375159534776728E-7</v>
      </c>
      <c r="D515" s="13">
        <f t="shared" si="37"/>
        <v>39.666666666666664</v>
      </c>
      <c r="E515">
        <f t="shared" si="38"/>
        <v>243.75159534776728</v>
      </c>
    </row>
    <row r="516" spans="2:5">
      <c r="B516">
        <f t="shared" si="39"/>
        <v>2385</v>
      </c>
      <c r="C516">
        <f t="shared" si="36"/>
        <v>2.3969119336629621E-7</v>
      </c>
      <c r="D516" s="13">
        <f t="shared" si="37"/>
        <v>39.75</v>
      </c>
      <c r="E516">
        <f t="shared" si="38"/>
        <v>239.6911933662962</v>
      </c>
    </row>
    <row r="517" spans="2:5">
      <c r="B517">
        <f t="shared" si="39"/>
        <v>2390</v>
      </c>
      <c r="C517">
        <f t="shared" si="36"/>
        <v>2.3569845851149825E-7</v>
      </c>
      <c r="D517" s="13">
        <f t="shared" si="37"/>
        <v>39.833333333333336</v>
      </c>
      <c r="E517">
        <f t="shared" si="38"/>
        <v>235.69845851149825</v>
      </c>
    </row>
    <row r="518" spans="2:5">
      <c r="B518">
        <f t="shared" si="39"/>
        <v>2395</v>
      </c>
      <c r="C518">
        <f t="shared" si="36"/>
        <v>2.3177226310191402E-7</v>
      </c>
      <c r="D518" s="13">
        <f t="shared" si="37"/>
        <v>39.916666666666664</v>
      </c>
      <c r="E518">
        <f t="shared" si="38"/>
        <v>231.77226310191401</v>
      </c>
    </row>
    <row r="519" spans="2:5">
      <c r="B519" s="16">
        <f t="shared" si="39"/>
        <v>2400</v>
      </c>
      <c r="C519">
        <f t="shared" si="36"/>
        <v>2.2791149824904221E-7</v>
      </c>
      <c r="D519" s="13">
        <f t="shared" si="37"/>
        <v>40</v>
      </c>
      <c r="E519">
        <f t="shared" si="38"/>
        <v>227.91149824904221</v>
      </c>
    </row>
    <row r="520" spans="2:5">
      <c r="D520" s="13"/>
    </row>
    <row r="521" spans="2:5">
      <c r="D521" s="13"/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DO519"/>
  <sheetViews>
    <sheetView zoomScaleNormal="100" workbookViewId="0">
      <selection activeCell="A10" sqref="A10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6" max="6" width="12.125" bestFit="1" customWidth="1"/>
    <col min="7" max="7" width="13.375" bestFit="1" customWidth="1"/>
    <col min="8" max="8" width="14.375" customWidth="1"/>
    <col min="9" max="9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</row>
    <row r="8" spans="1:119">
      <c r="A8" s="4"/>
      <c r="B8" s="5"/>
      <c r="C8" s="5"/>
      <c r="D8" s="5"/>
      <c r="E8" s="5"/>
      <c r="F8" s="5"/>
      <c r="G8" s="6"/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470</v>
      </c>
      <c r="C11" s="13"/>
      <c r="D11">
        <v>470</v>
      </c>
      <c r="E11">
        <v>470</v>
      </c>
      <c r="F11">
        <v>470</v>
      </c>
      <c r="G11">
        <v>470</v>
      </c>
      <c r="H11">
        <v>470</v>
      </c>
      <c r="I11">
        <v>470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/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1/144</f>
        <v>6.9444444444444441E-3</v>
      </c>
      <c r="C13" s="20"/>
      <c r="D13" s="13">
        <f t="shared" ref="D13:I13" si="0">1/144</f>
        <v>6.9444444444444441E-3</v>
      </c>
      <c r="E13" s="13">
        <f t="shared" si="0"/>
        <v>6.9444444444444441E-3</v>
      </c>
      <c r="F13" s="13">
        <f t="shared" si="0"/>
        <v>6.9444444444444441E-3</v>
      </c>
      <c r="G13" s="13">
        <f t="shared" si="0"/>
        <v>6.9444444444444441E-3</v>
      </c>
      <c r="H13" s="13">
        <f t="shared" si="0"/>
        <v>6.9444444444444441E-3</v>
      </c>
      <c r="I13" s="13">
        <f t="shared" si="0"/>
        <v>6.9444444444444441E-3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/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/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>
      <c r="A16" t="s">
        <v>1</v>
      </c>
      <c r="B16" s="13">
        <v>0.9</v>
      </c>
      <c r="C16" s="14"/>
      <c r="D16">
        <v>0.9</v>
      </c>
      <c r="E16">
        <v>0.9</v>
      </c>
      <c r="F16">
        <v>0.9</v>
      </c>
      <c r="G16">
        <v>0.9</v>
      </c>
      <c r="H16">
        <v>0.9</v>
      </c>
      <c r="I16">
        <v>0.9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/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/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/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>
      <c r="A20" s="15" t="s">
        <v>2</v>
      </c>
      <c r="B20">
        <f>1.66*10^-10</f>
        <v>1.66E-10</v>
      </c>
      <c r="C20" s="14"/>
      <c r="D20">
        <f t="shared" ref="D20:I20" si="1">1.66*10^-10</f>
        <v>1.66E-10</v>
      </c>
      <c r="E20">
        <f t="shared" si="1"/>
        <v>1.66E-10</v>
      </c>
      <c r="F20">
        <f t="shared" si="1"/>
        <v>1.66E-10</v>
      </c>
      <c r="G20">
        <f t="shared" si="1"/>
        <v>1.66E-10</v>
      </c>
      <c r="H20">
        <f t="shared" si="1"/>
        <v>1.66E-10</v>
      </c>
      <c r="I20">
        <f t="shared" si="1"/>
        <v>1.66E-10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3</v>
      </c>
      <c r="B21" s="13">
        <v>0</v>
      </c>
      <c r="C21" s="13"/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13">
        <v>0</v>
      </c>
      <c r="C22" s="13"/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3</v>
      </c>
      <c r="B23" s="13">
        <v>0</v>
      </c>
      <c r="C23" s="13"/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13">
        <v>0</v>
      </c>
      <c r="C24" s="13"/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>
        <f>2*10^-10</f>
        <v>2.0000000000000001E-10</v>
      </c>
      <c r="C25" s="13"/>
      <c r="D25">
        <f>2*10^-10</f>
        <v>2.0000000000000001E-10</v>
      </c>
      <c r="E25">
        <v>0</v>
      </c>
      <c r="F25">
        <v>0</v>
      </c>
      <c r="G25">
        <v>0</v>
      </c>
      <c r="H25">
        <v>0</v>
      </c>
      <c r="I25">
        <v>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3</v>
      </c>
      <c r="B26">
        <v>0</v>
      </c>
      <c r="C26" s="13"/>
      <c r="D26">
        <f>- 1.6666666666667*10^-12</f>
        <v>-1.6666666666667001E-12</v>
      </c>
      <c r="E26">
        <v>0</v>
      </c>
      <c r="F26">
        <v>0</v>
      </c>
      <c r="G26">
        <v>0</v>
      </c>
      <c r="H26">
        <v>0</v>
      </c>
      <c r="I26">
        <v>0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13">
        <v>0</v>
      </c>
      <c r="C27" s="13"/>
      <c r="D27">
        <v>0</v>
      </c>
      <c r="E27">
        <v>0</v>
      </c>
      <c r="F27">
        <v>0</v>
      </c>
      <c r="G27">
        <f>1*10^-5</f>
        <v>1.0000000000000001E-5</v>
      </c>
      <c r="H27">
        <f>1*10^-5</f>
        <v>1.0000000000000001E-5</v>
      </c>
      <c r="I27">
        <v>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3</v>
      </c>
      <c r="B28" s="13">
        <v>0</v>
      </c>
      <c r="C28" s="13"/>
      <c r="D28">
        <v>0</v>
      </c>
      <c r="E28">
        <v>0</v>
      </c>
      <c r="F28">
        <f>5.55555555555555*10^-8</f>
        <v>5.5555555555555502E-8</v>
      </c>
      <c r="G28">
        <v>0</v>
      </c>
      <c r="H28">
        <f>-5.55555555555555*10^-8</f>
        <v>-5.5555555555555502E-8</v>
      </c>
      <c r="I28" s="13">
        <v>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14</v>
      </c>
      <c r="B30" s="21">
        <v>0</v>
      </c>
      <c r="C30" s="11"/>
      <c r="D30" s="21">
        <v>1</v>
      </c>
      <c r="E30" s="21">
        <v>2</v>
      </c>
      <c r="F30" s="21">
        <v>3</v>
      </c>
      <c r="G30" s="21">
        <v>4</v>
      </c>
      <c r="H30" s="21">
        <v>5</v>
      </c>
      <c r="I30" s="21">
        <v>6</v>
      </c>
      <c r="J30" s="21">
        <v>7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6</v>
      </c>
      <c r="B31">
        <v>0</v>
      </c>
      <c r="D31">
        <v>600</v>
      </c>
      <c r="E31">
        <v>720</v>
      </c>
      <c r="F31">
        <v>1020</v>
      </c>
      <c r="G31">
        <v>1200</v>
      </c>
      <c r="H31">
        <v>1380</v>
      </c>
      <c r="I31">
        <v>1560</v>
      </c>
      <c r="J31">
        <v>1860</v>
      </c>
    </row>
    <row r="32" spans="1:119">
      <c r="A32" s="10" t="s">
        <v>7</v>
      </c>
      <c r="B32">
        <f>B13*(1+B14-B12*B18*B16*B15)</f>
        <v>4.2013888888888882E-3</v>
      </c>
      <c r="D32">
        <f>D13*(1+D14-D12*D18*D16*D15)</f>
        <v>4.2013888888888882E-3</v>
      </c>
      <c r="E32">
        <f t="shared" ref="E32:I32" si="2">E13*(1+E14-E12*E18*E16*E15)</f>
        <v>4.2013888888888882E-3</v>
      </c>
      <c r="F32">
        <f t="shared" si="2"/>
        <v>4.2013888888888882E-3</v>
      </c>
      <c r="G32">
        <f t="shared" si="2"/>
        <v>4.2013888888888882E-3</v>
      </c>
      <c r="H32">
        <f t="shared" si="2"/>
        <v>4.2013888888888882E-3</v>
      </c>
      <c r="I32">
        <f t="shared" si="2"/>
        <v>4.2013888888888882E-3</v>
      </c>
    </row>
    <row r="33" spans="1:9">
      <c r="A33" s="10" t="s">
        <v>4</v>
      </c>
      <c r="B33">
        <f>1/B11*(B20+B22*B24*B15+(1-B12)*(B25+B27)*B19*B17*B15)</f>
        <v>5.2553191489361702E-13</v>
      </c>
      <c r="D33">
        <f t="shared" ref="D33:I33" si="3">1/D11*(D20+D22*D24*D15+(1-D12)*(D25+D27)*D19*D17*D15)</f>
        <v>5.2553191489361702E-13</v>
      </c>
      <c r="E33">
        <f t="shared" si="3"/>
        <v>3.5319148936170213E-13</v>
      </c>
      <c r="F33">
        <f t="shared" si="3"/>
        <v>3.5319148936170213E-13</v>
      </c>
      <c r="G33">
        <f t="shared" si="3"/>
        <v>8.6173744680851061E-9</v>
      </c>
      <c r="H33">
        <f t="shared" si="3"/>
        <v>8.6173744680851061E-9</v>
      </c>
      <c r="I33">
        <f t="shared" si="3"/>
        <v>3.5319148936170213E-13</v>
      </c>
    </row>
    <row r="34" spans="1:9">
      <c r="A34" s="10" t="s">
        <v>5</v>
      </c>
      <c r="B34">
        <f>1/B11*(B21+B23*B24*B15+(1-B12)*(B26+B28)*B19*B17*B15)</f>
        <v>0</v>
      </c>
      <c r="D34">
        <f t="shared" ref="D34:I34" si="4">1/D11*(D21+D23*D24*D15+(1-D12)*(D26+D28)*D19*D17*D15)</f>
        <v>-1.4361702127659863E-15</v>
      </c>
      <c r="E34">
        <f t="shared" si="4"/>
        <v>0</v>
      </c>
      <c r="F34">
        <f t="shared" si="4"/>
        <v>4.7872340425531872E-11</v>
      </c>
      <c r="G34">
        <f t="shared" si="4"/>
        <v>0</v>
      </c>
      <c r="H34">
        <f t="shared" si="4"/>
        <v>-4.7872340425531872E-11</v>
      </c>
      <c r="I34">
        <f t="shared" si="4"/>
        <v>0</v>
      </c>
    </row>
    <row r="35" spans="1:9">
      <c r="A35" s="10" t="s">
        <v>8</v>
      </c>
      <c r="B35">
        <f>0.1*10^-9</f>
        <v>1.0000000000000002E-10</v>
      </c>
      <c r="C35" s="14"/>
      <c r="D35">
        <f>C159</f>
        <v>1.2306861153911085E-10</v>
      </c>
      <c r="E35">
        <f>C183</f>
        <v>1.1506586057987554E-10</v>
      </c>
      <c r="F35">
        <f>C243</f>
        <v>9.2855151155087035E-11</v>
      </c>
      <c r="G35">
        <f>C279</f>
        <v>6.1212761718430648E-7</v>
      </c>
      <c r="H35">
        <f>C315</f>
        <v>1.3756006864913705E-6</v>
      </c>
      <c r="I35">
        <f>C351</f>
        <v>1.1219534371333433E-6</v>
      </c>
    </row>
    <row r="36" spans="1:9">
      <c r="A36" s="10" t="s">
        <v>11</v>
      </c>
      <c r="B36">
        <f>B35-(1/B32)*(B33-B34/B32)</f>
        <v>-2.5085282222612983E-11</v>
      </c>
      <c r="D36">
        <f>D35-(1/D32)*(D33-D34/D32)</f>
        <v>-8.3378396062685251E-11</v>
      </c>
      <c r="E36">
        <f t="shared" ref="E36:H36" si="5">E35-(1/E32)*(E33-E34/E32)</f>
        <v>3.1000448235933207E-11</v>
      </c>
      <c r="F36">
        <f t="shared" si="5"/>
        <v>2.7120663023781915E-6</v>
      </c>
      <c r="G36">
        <f>G35-(1/G32)*(G33-G34/G32)</f>
        <v>-1.4389499421615703E-6</v>
      </c>
      <c r="H36">
        <f t="shared" si="5"/>
        <v>-3.3875343854938861E-6</v>
      </c>
      <c r="I36">
        <f>I35-(1/I32)*(I33-I34/I32)</f>
        <v>1.1218693717209993E-6</v>
      </c>
    </row>
    <row r="38" spans="1:9">
      <c r="A38" s="17"/>
      <c r="B38" s="17" t="s">
        <v>9</v>
      </c>
      <c r="C38" s="17" t="s">
        <v>10</v>
      </c>
      <c r="D38" s="17" t="s">
        <v>12</v>
      </c>
      <c r="E38" s="17" t="s">
        <v>13</v>
      </c>
    </row>
    <row r="39" spans="1:9">
      <c r="B39" s="16">
        <v>0</v>
      </c>
      <c r="C39" s="16">
        <f>B35</f>
        <v>1.0000000000000002E-10</v>
      </c>
      <c r="D39" s="13">
        <f>B39/60</f>
        <v>0</v>
      </c>
      <c r="E39">
        <f>C39*10^9</f>
        <v>0.10000000000000002</v>
      </c>
    </row>
    <row r="40" spans="1:9">
      <c r="B40">
        <f>B39+J31/372</f>
        <v>5</v>
      </c>
      <c r="C40">
        <f>$B$36*EXP(-$B$32*B40)+(1/$B$32)*($B$33+$B$34*(B40-1/$B$32))</f>
        <v>1.0052146872128375E-10</v>
      </c>
      <c r="D40" s="13">
        <f t="shared" ref="D40:D103" si="6">B40/60</f>
        <v>8.3333333333333329E-2</v>
      </c>
      <c r="E40">
        <f t="shared" ref="E40:E103" si="7">C40*10^9</f>
        <v>0.10052146872128374</v>
      </c>
    </row>
    <row r="41" spans="1:9">
      <c r="B41">
        <f>B40+$J$31/372</f>
        <v>10</v>
      </c>
      <c r="C41">
        <f t="shared" ref="C41:C104" si="8">$B$36*EXP(-$B$32*B41)+(1/$B$32)*($B$33+$B$34*(B41-1/$B$32))</f>
        <v>1.010320972365509E-10</v>
      </c>
      <c r="D41" s="13">
        <f t="shared" si="6"/>
        <v>0.16666666666666666</v>
      </c>
      <c r="E41">
        <f t="shared" si="7"/>
        <v>0.10103209723655089</v>
      </c>
    </row>
    <row r="42" spans="1:9">
      <c r="B42">
        <f>B41+$J$31/372</f>
        <v>15</v>
      </c>
      <c r="C42">
        <f t="shared" si="8"/>
        <v>1.0153211089022133E-10</v>
      </c>
      <c r="D42" s="13">
        <f t="shared" si="6"/>
        <v>0.25</v>
      </c>
      <c r="E42">
        <f t="shared" si="7"/>
        <v>0.10153211089022132</v>
      </c>
    </row>
    <row r="43" spans="1:9">
      <c r="B43">
        <f t="shared" ref="B43:B106" si="9">B42+$J$31/372</f>
        <v>20</v>
      </c>
      <c r="C43">
        <f t="shared" si="8"/>
        <v>1.020217303422922E-10</v>
      </c>
      <c r="D43" s="13">
        <f t="shared" si="6"/>
        <v>0.33333333333333331</v>
      </c>
      <c r="E43">
        <f t="shared" si="7"/>
        <v>0.1020217303422922</v>
      </c>
    </row>
    <row r="44" spans="1:9">
      <c r="B44">
        <f t="shared" si="9"/>
        <v>25</v>
      </c>
      <c r="C44">
        <f>$B$36*EXP(-$B$32*B44)+(1/$B$32)*($B$33+$B$34*(B44-1/$B$32))</f>
        <v>1.025011716657169E-10</v>
      </c>
      <c r="D44" s="13">
        <f t="shared" si="6"/>
        <v>0.41666666666666669</v>
      </c>
      <c r="E44">
        <f t="shared" si="7"/>
        <v>0.1025011716657169</v>
      </c>
    </row>
    <row r="45" spans="1:9">
      <c r="B45">
        <f t="shared" si="9"/>
        <v>30</v>
      </c>
      <c r="C45">
        <f t="shared" si="8"/>
        <v>1.0297064644175984E-10</v>
      </c>
      <c r="D45" s="13">
        <f t="shared" si="6"/>
        <v>0.5</v>
      </c>
      <c r="E45">
        <f t="shared" si="7"/>
        <v>0.10297064644175985</v>
      </c>
    </row>
    <row r="46" spans="1:9">
      <c r="B46">
        <f t="shared" si="9"/>
        <v>35</v>
      </c>
      <c r="C46">
        <f t="shared" si="8"/>
        <v>1.0343036185336886E-10</v>
      </c>
      <c r="D46" s="13">
        <f t="shared" si="6"/>
        <v>0.58333333333333337</v>
      </c>
      <c r="E46">
        <f t="shared" si="7"/>
        <v>0.10343036185336886</v>
      </c>
    </row>
    <row r="47" spans="1:9">
      <c r="B47">
        <f t="shared" si="9"/>
        <v>40</v>
      </c>
      <c r="C47">
        <f t="shared" si="8"/>
        <v>1.0388052077660677E-10</v>
      </c>
      <c r="D47" s="13">
        <f t="shared" si="6"/>
        <v>0.66666666666666663</v>
      </c>
      <c r="E47">
        <f t="shared" si="7"/>
        <v>0.10388052077660677</v>
      </c>
    </row>
    <row r="48" spans="1:9">
      <c r="B48">
        <f t="shared" si="9"/>
        <v>45</v>
      </c>
      <c r="C48">
        <f t="shared" si="8"/>
        <v>1.0432132187018218E-10</v>
      </c>
      <c r="D48" s="13">
        <f t="shared" si="6"/>
        <v>0.75</v>
      </c>
      <c r="E48">
        <f t="shared" si="7"/>
        <v>0.10432132187018218</v>
      </c>
    </row>
    <row r="49" spans="2:5">
      <c r="B49">
        <f t="shared" si="9"/>
        <v>50</v>
      </c>
      <c r="C49">
        <f t="shared" si="8"/>
        <v>1.0475295966311909E-10</v>
      </c>
      <c r="D49" s="13">
        <f t="shared" si="6"/>
        <v>0.83333333333333337</v>
      </c>
      <c r="E49">
        <f t="shared" si="7"/>
        <v>0.10475295966311909</v>
      </c>
    </row>
    <row r="50" spans="2:5">
      <c r="B50">
        <f t="shared" si="9"/>
        <v>55</v>
      </c>
      <c r="C50">
        <f t="shared" si="8"/>
        <v>1.0517562464060417E-10</v>
      </c>
      <c r="D50" s="13">
        <f t="shared" si="6"/>
        <v>0.91666666666666663</v>
      </c>
      <c r="E50">
        <f t="shared" si="7"/>
        <v>0.10517562464060418</v>
      </c>
    </row>
    <row r="51" spans="2:5">
      <c r="B51">
        <f t="shared" si="9"/>
        <v>60</v>
      </c>
      <c r="C51">
        <f t="shared" si="8"/>
        <v>1.0558950332804935E-10</v>
      </c>
      <c r="D51" s="13">
        <f t="shared" si="6"/>
        <v>1</v>
      </c>
      <c r="E51">
        <f t="shared" si="7"/>
        <v>0.10558950332804935</v>
      </c>
    </row>
    <row r="52" spans="2:5">
      <c r="B52">
        <f t="shared" si="9"/>
        <v>65</v>
      </c>
      <c r="C52">
        <f t="shared" si="8"/>
        <v>1.0599477837340698E-10</v>
      </c>
      <c r="D52" s="13">
        <f t="shared" si="6"/>
        <v>1.0833333333333333</v>
      </c>
      <c r="E52">
        <f t="shared" si="7"/>
        <v>0.10599477837340697</v>
      </c>
    </row>
    <row r="53" spans="2:5">
      <c r="B53">
        <f t="shared" si="9"/>
        <v>70</v>
      </c>
      <c r="C53">
        <f t="shared" si="8"/>
        <v>1.063916286277738E-10</v>
      </c>
      <c r="D53" s="13">
        <f t="shared" si="6"/>
        <v>1.1666666666666667</v>
      </c>
      <c r="E53">
        <f t="shared" si="7"/>
        <v>0.10639162862777381</v>
      </c>
    </row>
    <row r="54" spans="2:5">
      <c r="B54">
        <f t="shared" si="9"/>
        <v>75</v>
      </c>
      <c r="C54">
        <f t="shared" si="8"/>
        <v>1.0678022922431939E-10</v>
      </c>
      <c r="D54" s="13">
        <f t="shared" si="6"/>
        <v>1.25</v>
      </c>
      <c r="E54">
        <f t="shared" si="7"/>
        <v>0.10678022922431939</v>
      </c>
    </row>
    <row r="55" spans="2:5">
      <c r="B55">
        <f t="shared" si="9"/>
        <v>80</v>
      </c>
      <c r="C55">
        <f t="shared" si="8"/>
        <v>1.0716075165557377E-10</v>
      </c>
      <c r="D55" s="13">
        <f t="shared" si="6"/>
        <v>1.3333333333333333</v>
      </c>
      <c r="E55">
        <f t="shared" si="7"/>
        <v>0.10716075165557377</v>
      </c>
    </row>
    <row r="56" spans="2:5">
      <c r="B56">
        <f t="shared" si="9"/>
        <v>85</v>
      </c>
      <c r="C56">
        <f t="shared" si="8"/>
        <v>1.0753336384910848E-10</v>
      </c>
      <c r="D56" s="13">
        <f t="shared" si="6"/>
        <v>1.4166666666666667</v>
      </c>
      <c r="E56">
        <f t="shared" si="7"/>
        <v>0.10753336384910848</v>
      </c>
    </row>
    <row r="57" spans="2:5">
      <c r="B57">
        <f t="shared" si="9"/>
        <v>90</v>
      </c>
      <c r="C57">
        <f t="shared" si="8"/>
        <v>1.0789823024164431E-10</v>
      </c>
      <c r="D57" s="13">
        <f t="shared" si="6"/>
        <v>1.5</v>
      </c>
      <c r="E57">
        <f t="shared" si="7"/>
        <v>0.10789823024164431</v>
      </c>
    </row>
    <row r="58" spans="2:5">
      <c r="B58">
        <f t="shared" si="9"/>
        <v>95</v>
      </c>
      <c r="C58">
        <f t="shared" si="8"/>
        <v>1.0825551185161852E-10</v>
      </c>
      <c r="D58" s="13">
        <f t="shared" si="6"/>
        <v>1.5833333333333333</v>
      </c>
      <c r="E58">
        <f t="shared" si="7"/>
        <v>0.10825551185161852</v>
      </c>
    </row>
    <row r="59" spans="2:5">
      <c r="B59">
        <f t="shared" si="9"/>
        <v>100</v>
      </c>
      <c r="C59">
        <f t="shared" si="8"/>
        <v>1.0860536635024363E-10</v>
      </c>
      <c r="D59" s="13">
        <f t="shared" si="6"/>
        <v>1.6666666666666667</v>
      </c>
      <c r="E59">
        <f t="shared" si="7"/>
        <v>0.10860536635024362</v>
      </c>
    </row>
    <row r="60" spans="2:5">
      <c r="B60">
        <f t="shared" si="9"/>
        <v>105</v>
      </c>
      <c r="C60">
        <f t="shared" si="8"/>
        <v>1.0894794813108884E-10</v>
      </c>
      <c r="D60" s="13">
        <f t="shared" si="6"/>
        <v>1.75</v>
      </c>
      <c r="E60">
        <f t="shared" si="7"/>
        <v>0.10894794813108885</v>
      </c>
    </row>
    <row r="61" spans="2:5">
      <c r="B61">
        <f t="shared" si="9"/>
        <v>110</v>
      </c>
      <c r="C61">
        <f t="shared" si="8"/>
        <v>1.0928340837821533E-10</v>
      </c>
      <c r="D61" s="13">
        <f t="shared" si="6"/>
        <v>1.8333333333333333</v>
      </c>
      <c r="E61">
        <f t="shared" si="7"/>
        <v>0.10928340837821533</v>
      </c>
    </row>
    <row r="62" spans="2:5">
      <c r="B62">
        <f t="shared" si="9"/>
        <v>115</v>
      </c>
      <c r="C62">
        <f t="shared" si="8"/>
        <v>1.0961189513289481E-10</v>
      </c>
      <c r="D62" s="13">
        <f t="shared" si="6"/>
        <v>1.9166666666666667</v>
      </c>
      <c r="E62">
        <f t="shared" si="7"/>
        <v>0.10961189513289481</v>
      </c>
    </row>
    <row r="63" spans="2:5">
      <c r="B63">
        <f t="shared" si="9"/>
        <v>120</v>
      </c>
      <c r="C63">
        <f t="shared" si="8"/>
        <v>1.0993355335894138E-10</v>
      </c>
      <c r="D63" s="13">
        <f t="shared" si="6"/>
        <v>2</v>
      </c>
      <c r="E63">
        <f t="shared" si="7"/>
        <v>0.10993355335894138</v>
      </c>
    </row>
    <row r="64" spans="2:5">
      <c r="B64">
        <f t="shared" si="9"/>
        <v>125</v>
      </c>
      <c r="C64">
        <f t="shared" si="8"/>
        <v>1.1024852500668528E-10</v>
      </c>
      <c r="D64" s="13">
        <f t="shared" si="6"/>
        <v>2.0833333333333335</v>
      </c>
      <c r="E64">
        <f t="shared" si="7"/>
        <v>0.11024852500668528</v>
      </c>
    </row>
    <row r="65" spans="2:5">
      <c r="B65">
        <f t="shared" si="9"/>
        <v>130</v>
      </c>
      <c r="C65">
        <f t="shared" si="8"/>
        <v>1.1055694907561652E-10</v>
      </c>
      <c r="D65" s="13">
        <f t="shared" si="6"/>
        <v>2.1666666666666665</v>
      </c>
      <c r="E65">
        <f t="shared" si="7"/>
        <v>0.11055694907561651</v>
      </c>
    </row>
    <row r="66" spans="2:5">
      <c r="B66">
        <f t="shared" si="9"/>
        <v>135</v>
      </c>
      <c r="C66">
        <f t="shared" si="8"/>
        <v>1.1085896167572667E-10</v>
      </c>
      <c r="D66" s="13">
        <f t="shared" si="6"/>
        <v>2.25</v>
      </c>
      <c r="E66">
        <f t="shared" si="7"/>
        <v>0.11085896167572666</v>
      </c>
    </row>
    <row r="67" spans="2:5">
      <c r="B67">
        <f t="shared" si="9"/>
        <v>140</v>
      </c>
      <c r="C67">
        <f t="shared" si="8"/>
        <v>1.1115469608757513E-10</v>
      </c>
      <c r="D67" s="13">
        <f t="shared" si="6"/>
        <v>2.3333333333333335</v>
      </c>
      <c r="E67">
        <f t="shared" si="7"/>
        <v>0.11115469608757514</v>
      </c>
    </row>
    <row r="68" spans="2:5">
      <c r="B68">
        <f t="shared" si="9"/>
        <v>145</v>
      </c>
      <c r="C68">
        <f t="shared" si="8"/>
        <v>1.1144428282110698E-10</v>
      </c>
      <c r="D68" s="13">
        <f t="shared" si="6"/>
        <v>2.4166666666666665</v>
      </c>
      <c r="E68">
        <f t="shared" si="7"/>
        <v>0.11144428282110698</v>
      </c>
    </row>
    <row r="69" spans="2:5">
      <c r="B69">
        <f t="shared" si="9"/>
        <v>150</v>
      </c>
      <c r="C69">
        <f t="shared" si="8"/>
        <v>1.11727849673248E-10</v>
      </c>
      <c r="D69" s="13">
        <f t="shared" si="6"/>
        <v>2.5</v>
      </c>
      <c r="E69">
        <f t="shared" si="7"/>
        <v>0.111727849673248</v>
      </c>
    </row>
    <row r="70" spans="2:5">
      <c r="B70">
        <f t="shared" si="9"/>
        <v>155</v>
      </c>
      <c r="C70">
        <f t="shared" si="8"/>
        <v>1.1200552178430251E-10</v>
      </c>
      <c r="D70" s="13">
        <f t="shared" si="6"/>
        <v>2.5833333333333335</v>
      </c>
      <c r="E70">
        <f t="shared" si="7"/>
        <v>0.11200552178430251</v>
      </c>
    </row>
    <row r="71" spans="2:5">
      <c r="B71">
        <f t="shared" si="9"/>
        <v>160</v>
      </c>
      <c r="C71">
        <f t="shared" si="8"/>
        <v>1.1227742169317875E-10</v>
      </c>
      <c r="D71" s="13">
        <f t="shared" si="6"/>
        <v>2.6666666666666665</v>
      </c>
      <c r="E71">
        <f t="shared" si="7"/>
        <v>0.11227742169317875</v>
      </c>
    </row>
    <row r="72" spans="2:5">
      <c r="B72">
        <f t="shared" si="9"/>
        <v>165</v>
      </c>
      <c r="C72">
        <f t="shared" si="8"/>
        <v>1.1254366939146631E-10</v>
      </c>
      <c r="D72" s="13">
        <f t="shared" si="6"/>
        <v>2.75</v>
      </c>
      <c r="E72">
        <f t="shared" si="7"/>
        <v>0.11254366939146632</v>
      </c>
    </row>
    <row r="73" spans="2:5">
      <c r="B73">
        <f t="shared" si="9"/>
        <v>170</v>
      </c>
      <c r="C73">
        <f t="shared" si="8"/>
        <v>1.1280438237638932E-10</v>
      </c>
      <c r="D73" s="13">
        <f t="shared" si="6"/>
        <v>2.8333333333333335</v>
      </c>
      <c r="E73">
        <f t="shared" si="7"/>
        <v>0.11280438237638932</v>
      </c>
    </row>
    <row r="74" spans="2:5">
      <c r="B74">
        <f t="shared" si="9"/>
        <v>175</v>
      </c>
      <c r="C74">
        <f t="shared" si="8"/>
        <v>1.1305967570265897E-10</v>
      </c>
      <c r="D74" s="13">
        <f t="shared" si="6"/>
        <v>2.9166666666666665</v>
      </c>
      <c r="E74">
        <f t="shared" si="7"/>
        <v>0.11305967570265897</v>
      </c>
    </row>
    <row r="75" spans="2:5">
      <c r="B75">
        <f t="shared" si="9"/>
        <v>180</v>
      </c>
      <c r="C75">
        <f t="shared" si="8"/>
        <v>1.1330966203324803E-10</v>
      </c>
      <c r="D75" s="13">
        <f t="shared" si="6"/>
        <v>3</v>
      </c>
      <c r="E75">
        <f t="shared" si="7"/>
        <v>0.11330966203324802</v>
      </c>
    </row>
    <row r="76" spans="2:5">
      <c r="B76">
        <f t="shared" si="9"/>
        <v>185</v>
      </c>
      <c r="C76">
        <f t="shared" si="8"/>
        <v>1.1355445168910988E-10</v>
      </c>
      <c r="D76" s="13">
        <f t="shared" si="6"/>
        <v>3.0833333333333335</v>
      </c>
      <c r="E76">
        <f t="shared" si="7"/>
        <v>0.11355445168910988</v>
      </c>
    </row>
    <row r="77" spans="2:5">
      <c r="B77">
        <f t="shared" si="9"/>
        <v>190</v>
      </c>
      <c r="C77">
        <f t="shared" si="8"/>
        <v>1.1379415269786413E-10</v>
      </c>
      <c r="D77" s="13">
        <f t="shared" si="6"/>
        <v>3.1666666666666665</v>
      </c>
      <c r="E77">
        <f t="shared" si="7"/>
        <v>0.11379415269786412</v>
      </c>
    </row>
    <row r="78" spans="2:5">
      <c r="B78">
        <f t="shared" si="9"/>
        <v>195</v>
      </c>
      <c r="C78">
        <f t="shared" si="8"/>
        <v>1.1402887084146995E-10</v>
      </c>
      <c r="D78" s="13">
        <f t="shared" si="6"/>
        <v>3.25</v>
      </c>
      <c r="E78">
        <f t="shared" si="7"/>
        <v>0.11402887084146995</v>
      </c>
    </row>
    <row r="79" spans="2:5">
      <c r="B79">
        <f t="shared" si="9"/>
        <v>200</v>
      </c>
      <c r="C79">
        <f t="shared" si="8"/>
        <v>1.1425870970290855E-10</v>
      </c>
      <c r="D79" s="13">
        <f t="shared" si="6"/>
        <v>3.3333333333333335</v>
      </c>
      <c r="E79">
        <f t="shared" si="7"/>
        <v>0.11425870970290855</v>
      </c>
    </row>
    <row r="80" spans="2:5">
      <c r="B80">
        <f t="shared" si="9"/>
        <v>205</v>
      </c>
      <c r="C80">
        <f t="shared" si="8"/>
        <v>1.1448377071189519E-10</v>
      </c>
      <c r="D80" s="13">
        <f t="shared" si="6"/>
        <v>3.4166666666666665</v>
      </c>
      <c r="E80">
        <f t="shared" si="7"/>
        <v>0.11448377071189519</v>
      </c>
    </row>
    <row r="81" spans="2:5">
      <c r="B81">
        <f t="shared" si="9"/>
        <v>210</v>
      </c>
      <c r="C81">
        <f t="shared" si="8"/>
        <v>1.1470415318964085E-10</v>
      </c>
      <c r="D81" s="13">
        <f t="shared" si="6"/>
        <v>3.5</v>
      </c>
      <c r="E81">
        <f t="shared" si="7"/>
        <v>0.11470415318964085</v>
      </c>
    </row>
    <row r="82" spans="2:5">
      <c r="B82">
        <f t="shared" si="9"/>
        <v>215</v>
      </c>
      <c r="C82">
        <f t="shared" si="8"/>
        <v>1.1491995439268355E-10</v>
      </c>
      <c r="D82" s="13">
        <f t="shared" si="6"/>
        <v>3.5833333333333335</v>
      </c>
      <c r="E82">
        <f t="shared" si="7"/>
        <v>0.11491995439268356</v>
      </c>
    </row>
    <row r="83" spans="2:5">
      <c r="B83">
        <f t="shared" si="9"/>
        <v>220</v>
      </c>
      <c r="C83">
        <f t="shared" si="8"/>
        <v>1.1513126955580836E-10</v>
      </c>
      <c r="D83" s="13">
        <f t="shared" si="6"/>
        <v>3.6666666666666665</v>
      </c>
      <c r="E83">
        <f t="shared" si="7"/>
        <v>0.11513126955580835</v>
      </c>
    </row>
    <row r="84" spans="2:5">
      <c r="B84">
        <f t="shared" si="9"/>
        <v>225</v>
      </c>
      <c r="C84">
        <f t="shared" si="8"/>
        <v>1.153381919340753E-10</v>
      </c>
      <c r="D84" s="13">
        <f t="shared" si="6"/>
        <v>3.75</v>
      </c>
      <c r="E84">
        <f t="shared" si="7"/>
        <v>0.1153381919340753</v>
      </c>
    </row>
    <row r="85" spans="2:5">
      <c r="B85">
        <f t="shared" si="9"/>
        <v>230</v>
      </c>
      <c r="C85">
        <f t="shared" si="8"/>
        <v>1.1554081284397358E-10</v>
      </c>
      <c r="D85" s="13">
        <f t="shared" si="6"/>
        <v>3.8333333333333335</v>
      </c>
      <c r="E85">
        <f t="shared" si="7"/>
        <v>0.11554081284397358</v>
      </c>
    </row>
    <row r="86" spans="2:5">
      <c r="B86">
        <f t="shared" si="9"/>
        <v>235</v>
      </c>
      <c r="C86">
        <f t="shared" si="8"/>
        <v>1.157392217037202E-10</v>
      </c>
      <c r="D86" s="13">
        <f t="shared" si="6"/>
        <v>3.9166666666666665</v>
      </c>
      <c r="E86">
        <f t="shared" si="7"/>
        <v>0.1157392217037202</v>
      </c>
    </row>
    <row r="87" spans="2:5">
      <c r="B87">
        <f t="shared" si="9"/>
        <v>240</v>
      </c>
      <c r="C87">
        <f t="shared" si="8"/>
        <v>1.1593350607272099E-10</v>
      </c>
      <c r="D87" s="13">
        <f t="shared" si="6"/>
        <v>4</v>
      </c>
      <c r="E87">
        <f t="shared" si="7"/>
        <v>0.11593350607272099</v>
      </c>
    </row>
    <row r="88" spans="2:5">
      <c r="B88">
        <f t="shared" si="9"/>
        <v>245</v>
      </c>
      <c r="C88">
        <f t="shared" si="8"/>
        <v>1.1612375169021129E-10</v>
      </c>
      <c r="D88" s="13">
        <f t="shared" si="6"/>
        <v>4.083333333333333</v>
      </c>
      <c r="E88">
        <f t="shared" si="7"/>
        <v>0.11612375169021129</v>
      </c>
    </row>
    <row r="89" spans="2:5">
      <c r="B89">
        <f t="shared" si="9"/>
        <v>250</v>
      </c>
      <c r="C89">
        <f t="shared" si="8"/>
        <v>1.1631004251309324E-10</v>
      </c>
      <c r="D89" s="13">
        <f t="shared" si="6"/>
        <v>4.166666666666667</v>
      </c>
      <c r="E89">
        <f t="shared" si="7"/>
        <v>0.11631004251309324</v>
      </c>
    </row>
    <row r="90" spans="2:5">
      <c r="B90">
        <f t="shared" si="9"/>
        <v>255</v>
      </c>
      <c r="C90">
        <f t="shared" si="8"/>
        <v>1.1649246075298678E-10</v>
      </c>
      <c r="D90" s="13">
        <f t="shared" si="6"/>
        <v>4.25</v>
      </c>
      <c r="E90">
        <f t="shared" si="7"/>
        <v>0.11649246075298678</v>
      </c>
    </row>
    <row r="91" spans="2:5">
      <c r="B91">
        <f t="shared" si="9"/>
        <v>260</v>
      </c>
      <c r="C91">
        <f t="shared" si="8"/>
        <v>1.1667108691251015E-10</v>
      </c>
      <c r="D91" s="13">
        <f t="shared" si="6"/>
        <v>4.333333333333333</v>
      </c>
      <c r="E91">
        <f t="shared" si="7"/>
        <v>0.11667108691251014</v>
      </c>
    </row>
    <row r="92" spans="2:5">
      <c r="B92">
        <f t="shared" si="9"/>
        <v>265</v>
      </c>
      <c r="C92">
        <f t="shared" si="8"/>
        <v>1.1684599982080645E-10</v>
      </c>
      <c r="D92" s="13">
        <f t="shared" si="6"/>
        <v>4.416666666666667</v>
      </c>
      <c r="E92">
        <f t="shared" si="7"/>
        <v>0.11684599982080644</v>
      </c>
    </row>
    <row r="93" spans="2:5">
      <c r="B93">
        <f t="shared" si="9"/>
        <v>270</v>
      </c>
      <c r="C93">
        <f t="shared" si="8"/>
        <v>1.1701727666833151E-10</v>
      </c>
      <c r="D93" s="13">
        <f t="shared" si="6"/>
        <v>4.5</v>
      </c>
      <c r="E93">
        <f t="shared" si="7"/>
        <v>0.11701727666833152</v>
      </c>
    </row>
    <row r="94" spans="2:5">
      <c r="B94">
        <f t="shared" si="9"/>
        <v>275</v>
      </c>
      <c r="C94">
        <f t="shared" si="8"/>
        <v>1.1718499304091864E-10</v>
      </c>
      <c r="D94" s="13">
        <f t="shared" si="6"/>
        <v>4.583333333333333</v>
      </c>
      <c r="E94">
        <f t="shared" si="7"/>
        <v>0.11718499304091864</v>
      </c>
    </row>
    <row r="95" spans="2:5">
      <c r="B95">
        <f t="shared" si="9"/>
        <v>280</v>
      </c>
      <c r="C95">
        <f t="shared" si="8"/>
        <v>1.1734922295313529E-10</v>
      </c>
      <c r="D95" s="13">
        <f t="shared" si="6"/>
        <v>4.666666666666667</v>
      </c>
      <c r="E95">
        <f t="shared" si="7"/>
        <v>0.1173492229531353</v>
      </c>
    </row>
    <row r="96" spans="2:5">
      <c r="B96">
        <f t="shared" si="9"/>
        <v>285</v>
      </c>
      <c r="C96">
        <f t="shared" si="8"/>
        <v>1.1751003888094629E-10</v>
      </c>
      <c r="D96" s="13">
        <f t="shared" si="6"/>
        <v>4.75</v>
      </c>
      <c r="E96">
        <f t="shared" si="7"/>
        <v>0.11751003888094629</v>
      </c>
    </row>
    <row r="97" spans="2:5">
      <c r="B97">
        <f t="shared" si="9"/>
        <v>290</v>
      </c>
      <c r="C97">
        <f t="shared" si="8"/>
        <v>1.1766751179369793E-10</v>
      </c>
      <c r="D97" s="13">
        <f t="shared" si="6"/>
        <v>4.833333333333333</v>
      </c>
      <c r="E97">
        <f t="shared" si="7"/>
        <v>0.11766751179369793</v>
      </c>
    </row>
    <row r="98" spans="2:5">
      <c r="B98">
        <f t="shared" si="9"/>
        <v>295</v>
      </c>
      <c r="C98">
        <f t="shared" si="8"/>
        <v>1.178217111854375E-10</v>
      </c>
      <c r="D98" s="13">
        <f t="shared" si="6"/>
        <v>4.916666666666667</v>
      </c>
      <c r="E98">
        <f t="shared" si="7"/>
        <v>0.11782171118543751</v>
      </c>
    </row>
    <row r="99" spans="2:5">
      <c r="B99">
        <f t="shared" si="9"/>
        <v>300</v>
      </c>
      <c r="C99">
        <f t="shared" si="8"/>
        <v>1.1797270510558145E-10</v>
      </c>
      <c r="D99" s="13">
        <f t="shared" si="6"/>
        <v>5</v>
      </c>
      <c r="E99">
        <f t="shared" si="7"/>
        <v>0.11797270510558144</v>
      </c>
    </row>
    <row r="100" spans="2:5">
      <c r="B100">
        <f t="shared" si="9"/>
        <v>305</v>
      </c>
      <c r="C100">
        <f t="shared" si="8"/>
        <v>1.1812056018894611E-10</v>
      </c>
      <c r="D100" s="13">
        <f t="shared" si="6"/>
        <v>5.083333333333333</v>
      </c>
      <c r="E100">
        <f t="shared" si="7"/>
        <v>0.11812056018894611</v>
      </c>
    </row>
    <row r="101" spans="2:5">
      <c r="B101">
        <f t="shared" si="9"/>
        <v>310</v>
      </c>
      <c r="C101">
        <f t="shared" si="8"/>
        <v>1.1826534168515423E-10</v>
      </c>
      <c r="D101" s="13">
        <f t="shared" si="6"/>
        <v>5.166666666666667</v>
      </c>
      <c r="E101">
        <f t="shared" si="7"/>
        <v>0.11826534168515423</v>
      </c>
    </row>
    <row r="102" spans="2:5">
      <c r="B102">
        <f t="shared" si="9"/>
        <v>315</v>
      </c>
      <c r="C102">
        <f t="shared" si="8"/>
        <v>1.1840711348743012E-10</v>
      </c>
      <c r="D102" s="13">
        <f t="shared" si="6"/>
        <v>5.25</v>
      </c>
      <c r="E102">
        <f t="shared" si="7"/>
        <v>0.11840711348743012</v>
      </c>
    </row>
    <row r="103" spans="2:5">
      <c r="B103">
        <f t="shared" si="9"/>
        <v>320</v>
      </c>
      <c r="C103">
        <f t="shared" si="8"/>
        <v>1.1854593816079633E-10</v>
      </c>
      <c r="D103" s="13">
        <f t="shared" si="6"/>
        <v>5.333333333333333</v>
      </c>
      <c r="E103">
        <f t="shared" si="7"/>
        <v>0.11854593816079632</v>
      </c>
    </row>
    <row r="104" spans="2:5">
      <c r="B104">
        <f t="shared" si="9"/>
        <v>325</v>
      </c>
      <c r="C104">
        <f t="shared" si="8"/>
        <v>1.1868187696968387E-10</v>
      </c>
      <c r="D104" s="13">
        <f t="shared" ref="D104:D167" si="10">B104/60</f>
        <v>5.416666666666667</v>
      </c>
      <c r="E104">
        <f t="shared" ref="E104:E167" si="11">C104*10^9</f>
        <v>0.11868187696968387</v>
      </c>
    </row>
    <row r="105" spans="2:5">
      <c r="B105">
        <f t="shared" si="9"/>
        <v>330</v>
      </c>
      <c r="C105">
        <f t="shared" ref="C105:C159" si="12">$B$36*EXP(-$B$32*B105)+(1/$B$32)*($B$33+$B$34*(B105-1/$B$32))</f>
        <v>1.1881498990496894E-10</v>
      </c>
      <c r="D105" s="13">
        <f t="shared" si="10"/>
        <v>5.5</v>
      </c>
      <c r="E105">
        <f t="shared" si="11"/>
        <v>0.11881498990496894</v>
      </c>
    </row>
    <row r="106" spans="2:5">
      <c r="B106">
        <f t="shared" si="9"/>
        <v>335</v>
      </c>
      <c r="C106">
        <f t="shared" si="12"/>
        <v>1.1894533571044725E-10</v>
      </c>
      <c r="D106" s="13">
        <f t="shared" si="10"/>
        <v>5.583333333333333</v>
      </c>
      <c r="E106">
        <f t="shared" si="11"/>
        <v>0.11894533571044724</v>
      </c>
    </row>
    <row r="107" spans="2:5">
      <c r="B107">
        <f t="shared" ref="B107:B170" si="13">B106+$J$31/372</f>
        <v>340</v>
      </c>
      <c r="C107">
        <f t="shared" si="12"/>
        <v>1.1907297190875812E-10</v>
      </c>
      <c r="D107" s="13">
        <f t="shared" si="10"/>
        <v>5.666666666666667</v>
      </c>
      <c r="E107">
        <f t="shared" si="11"/>
        <v>0.11907297190875812</v>
      </c>
    </row>
    <row r="108" spans="2:5">
      <c r="B108">
        <f t="shared" si="13"/>
        <v>345</v>
      </c>
      <c r="C108">
        <f t="shared" si="12"/>
        <v>1.1919795482676972E-10</v>
      </c>
      <c r="D108" s="13">
        <f t="shared" si="10"/>
        <v>5.75</v>
      </c>
      <c r="E108">
        <f t="shared" si="11"/>
        <v>0.11919795482676972</v>
      </c>
    </row>
    <row r="109" spans="2:5">
      <c r="B109">
        <f t="shared" si="13"/>
        <v>350</v>
      </c>
      <c r="C109">
        <f t="shared" si="12"/>
        <v>1.1932033962043657E-10</v>
      </c>
      <c r="D109" s="13">
        <f t="shared" si="10"/>
        <v>5.833333333333333</v>
      </c>
      <c r="E109">
        <f t="shared" si="11"/>
        <v>0.11932033962043656</v>
      </c>
    </row>
    <row r="110" spans="2:5">
      <c r="B110">
        <f t="shared" si="13"/>
        <v>355</v>
      </c>
      <c r="C110">
        <f t="shared" si="12"/>
        <v>1.1944018029914023E-10</v>
      </c>
      <c r="D110" s="13">
        <f t="shared" si="10"/>
        <v>5.916666666666667</v>
      </c>
      <c r="E110">
        <f t="shared" si="11"/>
        <v>0.11944018029914023</v>
      </c>
    </row>
    <row r="111" spans="2:5">
      <c r="B111">
        <f t="shared" si="13"/>
        <v>360</v>
      </c>
      <c r="C111">
        <f t="shared" si="12"/>
        <v>1.1955752974952419E-10</v>
      </c>
      <c r="D111" s="13">
        <f t="shared" si="10"/>
        <v>6</v>
      </c>
      <c r="E111">
        <f t="shared" si="11"/>
        <v>0.11955752974952419</v>
      </c>
    </row>
    <row r="112" spans="2:5">
      <c r="B112">
        <f t="shared" si="13"/>
        <v>365</v>
      </c>
      <c r="C112">
        <f t="shared" si="12"/>
        <v>1.1967243975883298E-10</v>
      </c>
      <c r="D112" s="13">
        <f t="shared" si="10"/>
        <v>6.083333333333333</v>
      </c>
      <c r="E112">
        <f t="shared" si="11"/>
        <v>0.11967243975883299</v>
      </c>
    </row>
    <row r="113" spans="2:5">
      <c r="B113">
        <f t="shared" si="13"/>
        <v>370</v>
      </c>
      <c r="C113">
        <f t="shared" si="12"/>
        <v>1.1978496103776655E-10</v>
      </c>
      <c r="D113" s="13">
        <f t="shared" si="10"/>
        <v>6.166666666666667</v>
      </c>
      <c r="E113">
        <f t="shared" si="11"/>
        <v>0.11978496103776655</v>
      </c>
    </row>
    <row r="114" spans="2:5">
      <c r="B114">
        <f t="shared" si="13"/>
        <v>375</v>
      </c>
      <c r="C114">
        <f t="shared" si="12"/>
        <v>1.1989514324285903E-10</v>
      </c>
      <c r="D114" s="13">
        <f t="shared" si="10"/>
        <v>6.25</v>
      </c>
      <c r="E114">
        <f t="shared" si="11"/>
        <v>0.11989514324285903</v>
      </c>
    </row>
    <row r="115" spans="2:5">
      <c r="B115">
        <f t="shared" si="13"/>
        <v>380</v>
      </c>
      <c r="C115">
        <f t="shared" si="12"/>
        <v>1.2000303499839279E-10</v>
      </c>
      <c r="D115" s="13">
        <f t="shared" si="10"/>
        <v>6.333333333333333</v>
      </c>
      <c r="E115">
        <f t="shared" si="11"/>
        <v>0.12000303499839279</v>
      </c>
    </row>
    <row r="116" spans="2:5">
      <c r="B116">
        <f t="shared" si="13"/>
        <v>385</v>
      </c>
      <c r="C116">
        <f t="shared" si="12"/>
        <v>1.2010868391785652E-10</v>
      </c>
      <c r="D116" s="13">
        <f t="shared" si="10"/>
        <v>6.416666666666667</v>
      </c>
      <c r="E116">
        <f t="shared" si="11"/>
        <v>0.12010868391785652</v>
      </c>
    </row>
    <row r="117" spans="2:5">
      <c r="B117">
        <f t="shared" si="13"/>
        <v>390</v>
      </c>
      <c r="C117">
        <f t="shared" si="12"/>
        <v>1.2021213662495761E-10</v>
      </c>
      <c r="D117" s="13">
        <f t="shared" si="10"/>
        <v>6.5</v>
      </c>
      <c r="E117">
        <f t="shared" si="11"/>
        <v>0.12021213662495761</v>
      </c>
    </row>
    <row r="118" spans="2:5">
      <c r="B118">
        <f t="shared" si="13"/>
        <v>395</v>
      </c>
      <c r="C118">
        <f t="shared" si="12"/>
        <v>1.2031343877419745E-10</v>
      </c>
      <c r="D118" s="13">
        <f t="shared" si="10"/>
        <v>6.583333333333333</v>
      </c>
      <c r="E118">
        <f t="shared" si="11"/>
        <v>0.12031343877419745</v>
      </c>
    </row>
    <row r="119" spans="2:5">
      <c r="B119">
        <f t="shared" si="13"/>
        <v>400</v>
      </c>
      <c r="C119">
        <f t="shared" si="12"/>
        <v>1.204126350710192E-10</v>
      </c>
      <c r="D119" s="13">
        <f t="shared" si="10"/>
        <v>6.666666666666667</v>
      </c>
      <c r="E119">
        <f t="shared" si="11"/>
        <v>0.12041263507101919</v>
      </c>
    </row>
    <row r="120" spans="2:5">
      <c r="B120">
        <f t="shared" si="13"/>
        <v>405</v>
      </c>
      <c r="C120">
        <f t="shared" si="12"/>
        <v>1.2050976929153655E-10</v>
      </c>
      <c r="D120" s="13">
        <f t="shared" si="10"/>
        <v>6.75</v>
      </c>
      <c r="E120">
        <f t="shared" si="11"/>
        <v>0.12050976929153655</v>
      </c>
    </row>
    <row r="121" spans="2:5">
      <c r="B121">
        <f t="shared" si="13"/>
        <v>410</v>
      </c>
      <c r="C121">
        <f t="shared" si="12"/>
        <v>1.2060488430185263E-10</v>
      </c>
      <c r="D121" s="13">
        <f t="shared" si="10"/>
        <v>6.833333333333333</v>
      </c>
      <c r="E121">
        <f t="shared" si="11"/>
        <v>0.12060488430185264</v>
      </c>
    </row>
    <row r="122" spans="2:5">
      <c r="B122">
        <f t="shared" si="13"/>
        <v>415</v>
      </c>
      <c r="C122">
        <f t="shared" si="12"/>
        <v>1.20698022076977E-10</v>
      </c>
      <c r="D122" s="13">
        <f t="shared" si="10"/>
        <v>6.916666666666667</v>
      </c>
      <c r="E122">
        <f t="shared" si="11"/>
        <v>0.12069802207697701</v>
      </c>
    </row>
    <row r="123" spans="2:5">
      <c r="B123">
        <f t="shared" si="13"/>
        <v>420</v>
      </c>
      <c r="C123">
        <f t="shared" si="12"/>
        <v>1.2078922371934966E-10</v>
      </c>
      <c r="D123" s="13">
        <f t="shared" si="10"/>
        <v>7</v>
      </c>
      <c r="E123">
        <f t="shared" si="11"/>
        <v>0.12078922371934966</v>
      </c>
    </row>
    <row r="124" spans="2:5">
      <c r="B124">
        <f t="shared" si="13"/>
        <v>425</v>
      </c>
      <c r="C124">
        <f t="shared" si="12"/>
        <v>1.2087852947697982E-10</v>
      </c>
      <c r="D124" s="13">
        <f t="shared" si="10"/>
        <v>7.083333333333333</v>
      </c>
      <c r="E124">
        <f t="shared" si="11"/>
        <v>0.12087852947697982</v>
      </c>
    </row>
    <row r="125" spans="2:5">
      <c r="B125">
        <f t="shared" si="13"/>
        <v>430</v>
      </c>
      <c r="C125">
        <f t="shared" si="12"/>
        <v>1.2096597876120773E-10</v>
      </c>
      <c r="D125" s="13">
        <f t="shared" si="10"/>
        <v>7.166666666666667</v>
      </c>
      <c r="E125">
        <f t="shared" si="11"/>
        <v>0.12096597876120772</v>
      </c>
    </row>
    <row r="126" spans="2:5">
      <c r="B126">
        <f t="shared" si="13"/>
        <v>435</v>
      </c>
      <c r="C126">
        <f t="shared" si="12"/>
        <v>1.210516101640971E-10</v>
      </c>
      <c r="D126" s="13">
        <f t="shared" si="10"/>
        <v>7.25</v>
      </c>
      <c r="E126">
        <f t="shared" si="11"/>
        <v>0.1210516101640971</v>
      </c>
    </row>
    <row r="127" spans="2:5">
      <c r="B127">
        <f t="shared" si="13"/>
        <v>440</v>
      </c>
      <c r="C127">
        <f t="shared" si="12"/>
        <v>1.2113546147546628E-10</v>
      </c>
      <c r="D127" s="13">
        <f t="shared" si="10"/>
        <v>7.333333333333333</v>
      </c>
      <c r="E127">
        <f t="shared" si="11"/>
        <v>0.12113546147546628</v>
      </c>
    </row>
    <row r="128" spans="2:5">
      <c r="B128">
        <f t="shared" si="13"/>
        <v>445</v>
      </c>
      <c r="C128">
        <f t="shared" si="12"/>
        <v>1.2121756969956503E-10</v>
      </c>
      <c r="D128" s="13">
        <f t="shared" si="10"/>
        <v>7.416666666666667</v>
      </c>
      <c r="E128">
        <f t="shared" si="11"/>
        <v>0.12121756969956503</v>
      </c>
    </row>
    <row r="129" spans="2:5">
      <c r="B129">
        <f t="shared" si="13"/>
        <v>450</v>
      </c>
      <c r="C129">
        <f t="shared" si="12"/>
        <v>1.2129797107140485E-10</v>
      </c>
      <c r="D129" s="13">
        <f t="shared" si="10"/>
        <v>7.5</v>
      </c>
      <c r="E129">
        <f t="shared" si="11"/>
        <v>0.12129797107140484</v>
      </c>
    </row>
    <row r="130" spans="2:5">
      <c r="B130">
        <f t="shared" si="13"/>
        <v>455</v>
      </c>
      <c r="C130">
        <f t="shared" si="12"/>
        <v>1.2137670107274976E-10</v>
      </c>
      <c r="D130" s="13">
        <f t="shared" si="10"/>
        <v>7.583333333333333</v>
      </c>
      <c r="E130">
        <f t="shared" si="11"/>
        <v>0.12137670107274975</v>
      </c>
    </row>
    <row r="131" spans="2:5">
      <c r="B131">
        <f t="shared" si="13"/>
        <v>460</v>
      </c>
      <c r="C131">
        <f t="shared" si="12"/>
        <v>1.2145379444777477E-10</v>
      </c>
      <c r="D131" s="13">
        <f t="shared" si="10"/>
        <v>7.666666666666667</v>
      </c>
      <c r="E131">
        <f t="shared" si="11"/>
        <v>0.12145379444777477</v>
      </c>
    </row>
    <row r="132" spans="2:5">
      <c r="B132">
        <f t="shared" si="13"/>
        <v>465</v>
      </c>
      <c r="C132">
        <f t="shared" si="12"/>
        <v>1.2152928521839865E-10</v>
      </c>
      <c r="D132" s="13">
        <f t="shared" si="10"/>
        <v>7.75</v>
      </c>
      <c r="E132">
        <f t="shared" si="11"/>
        <v>0.12152928521839865</v>
      </c>
    </row>
    <row r="133" spans="2:5">
      <c r="B133">
        <f t="shared" si="13"/>
        <v>470</v>
      </c>
      <c r="C133">
        <f t="shared" si="12"/>
        <v>1.216032066992981E-10</v>
      </c>
      <c r="D133" s="13">
        <f t="shared" si="10"/>
        <v>7.833333333333333</v>
      </c>
      <c r="E133">
        <f t="shared" si="11"/>
        <v>0.1216032066992981</v>
      </c>
    </row>
    <row r="134" spans="2:5">
      <c r="B134">
        <f t="shared" si="13"/>
        <v>475</v>
      </c>
      <c r="C134">
        <f t="shared" si="12"/>
        <v>1.2167559151260986E-10</v>
      </c>
      <c r="D134" s="13">
        <f t="shared" si="10"/>
        <v>7.916666666666667</v>
      </c>
      <c r="E134">
        <f t="shared" si="11"/>
        <v>0.12167559151260986</v>
      </c>
    </row>
    <row r="135" spans="2:5">
      <c r="B135">
        <f t="shared" si="13"/>
        <v>480</v>
      </c>
      <c r="C135">
        <f t="shared" si="12"/>
        <v>1.21746471602327E-10</v>
      </c>
      <c r="D135" s="13">
        <f t="shared" si="10"/>
        <v>8</v>
      </c>
      <c r="E135">
        <f t="shared" si="11"/>
        <v>0.121746471602327</v>
      </c>
    </row>
    <row r="136" spans="2:5">
      <c r="B136">
        <f t="shared" si="13"/>
        <v>485</v>
      </c>
      <c r="C136">
        <f t="shared" si="12"/>
        <v>1.2181587824839612E-10</v>
      </c>
      <c r="D136" s="13">
        <f t="shared" si="10"/>
        <v>8.0833333333333339</v>
      </c>
      <c r="E136">
        <f t="shared" si="11"/>
        <v>0.12181587824839613</v>
      </c>
    </row>
    <row r="137" spans="2:5">
      <c r="B137">
        <f t="shared" si="13"/>
        <v>490</v>
      </c>
      <c r="C137">
        <f t="shared" si="12"/>
        <v>1.2188384208052146E-10</v>
      </c>
      <c r="D137" s="13">
        <f t="shared" si="10"/>
        <v>8.1666666666666661</v>
      </c>
      <c r="E137">
        <f t="shared" si="11"/>
        <v>0.12188384208052146</v>
      </c>
    </row>
    <row r="138" spans="2:5">
      <c r="B138">
        <f t="shared" si="13"/>
        <v>495</v>
      </c>
      <c r="C138">
        <f t="shared" si="12"/>
        <v>1.2195039309168203E-10</v>
      </c>
      <c r="D138" s="13">
        <f t="shared" si="10"/>
        <v>8.25</v>
      </c>
      <c r="E138">
        <f t="shared" si="11"/>
        <v>0.12195039309168203</v>
      </c>
    </row>
    <row r="139" spans="2:5">
      <c r="B139">
        <f t="shared" si="13"/>
        <v>500</v>
      </c>
      <c r="C139">
        <f t="shared" si="12"/>
        <v>1.2201556065136764E-10</v>
      </c>
      <c r="D139" s="13">
        <f t="shared" si="10"/>
        <v>8.3333333333333339</v>
      </c>
      <c r="E139">
        <f t="shared" si="11"/>
        <v>0.12201556065136765</v>
      </c>
    </row>
    <row r="140" spans="2:5">
      <c r="B140">
        <f t="shared" si="13"/>
        <v>505</v>
      </c>
      <c r="C140">
        <f t="shared" si="12"/>
        <v>1.2207937351854009E-10</v>
      </c>
      <c r="D140" s="13">
        <f t="shared" si="10"/>
        <v>8.4166666666666661</v>
      </c>
      <c r="E140">
        <f t="shared" si="11"/>
        <v>0.12207937351854009</v>
      </c>
    </row>
    <row r="141" spans="2:5">
      <c r="B141">
        <f t="shared" si="13"/>
        <v>510</v>
      </c>
      <c r="C141">
        <f t="shared" si="12"/>
        <v>1.2214185985432446E-10</v>
      </c>
      <c r="D141" s="13">
        <f t="shared" si="10"/>
        <v>8.5</v>
      </c>
      <c r="E141">
        <f t="shared" si="11"/>
        <v>0.12214185985432446</v>
      </c>
    </row>
    <row r="142" spans="2:5">
      <c r="B142">
        <f t="shared" si="13"/>
        <v>515</v>
      </c>
      <c r="C142">
        <f t="shared" si="12"/>
        <v>1.2220304723443716E-10</v>
      </c>
      <c r="D142" s="13">
        <f t="shared" si="10"/>
        <v>8.5833333333333339</v>
      </c>
      <c r="E142">
        <f t="shared" si="11"/>
        <v>0.12220304723443716</v>
      </c>
    </row>
    <row r="143" spans="2:5">
      <c r="B143">
        <f t="shared" si="13"/>
        <v>520</v>
      </c>
      <c r="C143">
        <f t="shared" si="12"/>
        <v>1.2226296266135506E-10</v>
      </c>
      <c r="D143" s="13">
        <f t="shared" si="10"/>
        <v>8.6666666666666661</v>
      </c>
      <c r="E143">
        <f t="shared" si="11"/>
        <v>0.12226296266135506</v>
      </c>
    </row>
    <row r="144" spans="2:5">
      <c r="B144">
        <f t="shared" si="13"/>
        <v>525</v>
      </c>
      <c r="C144">
        <f t="shared" si="12"/>
        <v>1.2232163257623194E-10</v>
      </c>
      <c r="D144" s="13">
        <f t="shared" si="10"/>
        <v>8.75</v>
      </c>
      <c r="E144">
        <f t="shared" si="11"/>
        <v>0.12232163257623194</v>
      </c>
    </row>
    <row r="145" spans="2:5">
      <c r="B145">
        <f t="shared" si="13"/>
        <v>530</v>
      </c>
      <c r="C145">
        <f t="shared" si="12"/>
        <v>1.2237908287056729E-10</v>
      </c>
      <c r="D145" s="13">
        <f t="shared" si="10"/>
        <v>8.8333333333333339</v>
      </c>
      <c r="E145">
        <f t="shared" si="11"/>
        <v>0.12237908287056729</v>
      </c>
    </row>
    <row r="146" spans="2:5">
      <c r="B146">
        <f t="shared" si="13"/>
        <v>535</v>
      </c>
      <c r="C146">
        <f t="shared" si="12"/>
        <v>1.2243533889763236E-10</v>
      </c>
      <c r="D146" s="13">
        <f t="shared" si="10"/>
        <v>8.9166666666666661</v>
      </c>
      <c r="E146">
        <f t="shared" si="11"/>
        <v>0.12243533889763236</v>
      </c>
    </row>
    <row r="147" spans="2:5">
      <c r="B147">
        <f t="shared" si="13"/>
        <v>540</v>
      </c>
      <c r="C147">
        <f t="shared" si="12"/>
        <v>1.2249042548365872E-10</v>
      </c>
      <c r="D147" s="13">
        <f t="shared" si="10"/>
        <v>9</v>
      </c>
      <c r="E147">
        <f t="shared" si="11"/>
        <v>0.12249042548365872</v>
      </c>
    </row>
    <row r="148" spans="2:5">
      <c r="B148">
        <f t="shared" si="13"/>
        <v>545</v>
      </c>
      <c r="C148">
        <f t="shared" si="12"/>
        <v>1.2254436693879442E-10</v>
      </c>
      <c r="D148" s="13">
        <f t="shared" si="10"/>
        <v>9.0833333333333339</v>
      </c>
      <c r="E148">
        <f t="shared" si="11"/>
        <v>0.12254436693879442</v>
      </c>
    </row>
    <row r="149" spans="2:5">
      <c r="B149">
        <f t="shared" si="13"/>
        <v>550</v>
      </c>
      <c r="C149">
        <f t="shared" si="12"/>
        <v>1.2259718706783202E-10</v>
      </c>
      <c r="D149" s="13">
        <f t="shared" si="10"/>
        <v>9.1666666666666661</v>
      </c>
      <c r="E149">
        <f t="shared" si="11"/>
        <v>0.12259718706783203</v>
      </c>
    </row>
    <row r="150" spans="2:5">
      <c r="B150">
        <f t="shared" si="13"/>
        <v>555</v>
      </c>
      <c r="C150">
        <f t="shared" si="12"/>
        <v>1.2264890918071407E-10</v>
      </c>
      <c r="D150" s="13">
        <f t="shared" si="10"/>
        <v>9.25</v>
      </c>
      <c r="E150">
        <f t="shared" si="11"/>
        <v>0.12264890918071407</v>
      </c>
    </row>
    <row r="151" spans="2:5">
      <c r="B151">
        <f t="shared" si="13"/>
        <v>560</v>
      </c>
      <c r="C151">
        <f t="shared" si="12"/>
        <v>1.2269955610281979E-10</v>
      </c>
      <c r="D151" s="13">
        <f t="shared" si="10"/>
        <v>9.3333333333333339</v>
      </c>
      <c r="E151">
        <f t="shared" si="11"/>
        <v>0.1226995561028198</v>
      </c>
    </row>
    <row r="152" spans="2:5">
      <c r="B152">
        <f t="shared" si="13"/>
        <v>565</v>
      </c>
      <c r="C152">
        <f t="shared" si="12"/>
        <v>1.2274915018503826E-10</v>
      </c>
      <c r="D152" s="13">
        <f t="shared" si="10"/>
        <v>9.4166666666666661</v>
      </c>
      <c r="E152">
        <f t="shared" si="11"/>
        <v>0.12274915018503826</v>
      </c>
    </row>
    <row r="153" spans="2:5">
      <c r="B153">
        <f t="shared" si="13"/>
        <v>570</v>
      </c>
      <c r="C153">
        <f t="shared" si="12"/>
        <v>1.2279771331363188E-10</v>
      </c>
      <c r="D153" s="13">
        <f t="shared" si="10"/>
        <v>9.5</v>
      </c>
      <c r="E153">
        <f t="shared" si="11"/>
        <v>0.12279771331363189</v>
      </c>
    </row>
    <row r="154" spans="2:5">
      <c r="B154">
        <f t="shared" si="13"/>
        <v>575</v>
      </c>
      <c r="C154">
        <f t="shared" si="12"/>
        <v>1.2284526691989506E-10</v>
      </c>
      <c r="D154" s="13">
        <f t="shared" si="10"/>
        <v>9.5833333333333339</v>
      </c>
      <c r="E154">
        <f t="shared" si="11"/>
        <v>0.12284526691989506</v>
      </c>
    </row>
    <row r="155" spans="2:5">
      <c r="B155">
        <f t="shared" si="13"/>
        <v>580</v>
      </c>
      <c r="C155">
        <f t="shared" si="12"/>
        <v>1.2289183198961198E-10</v>
      </c>
      <c r="D155" s="13">
        <f t="shared" si="10"/>
        <v>9.6666666666666661</v>
      </c>
      <c r="E155">
        <f t="shared" si="11"/>
        <v>0.12289183198961198</v>
      </c>
    </row>
    <row r="156" spans="2:5">
      <c r="B156">
        <f t="shared" si="13"/>
        <v>585</v>
      </c>
      <c r="C156">
        <f t="shared" si="12"/>
        <v>1.2293742907231776E-10</v>
      </c>
      <c r="D156" s="13">
        <f t="shared" si="10"/>
        <v>9.75</v>
      </c>
      <c r="E156">
        <f t="shared" si="11"/>
        <v>0.12293742907231776</v>
      </c>
    </row>
    <row r="157" spans="2:5">
      <c r="B157">
        <f t="shared" si="13"/>
        <v>590</v>
      </c>
      <c r="C157">
        <f t="shared" si="12"/>
        <v>1.2298207829036722E-10</v>
      </c>
      <c r="D157" s="13">
        <f t="shared" si="10"/>
        <v>9.8333333333333339</v>
      </c>
      <c r="E157">
        <f t="shared" si="11"/>
        <v>0.12298207829036722</v>
      </c>
    </row>
    <row r="158" spans="2:5">
      <c r="B158">
        <f t="shared" si="13"/>
        <v>595</v>
      </c>
      <c r="C158">
        <f t="shared" si="12"/>
        <v>1.2302579934781494E-10</v>
      </c>
      <c r="D158" s="13">
        <f t="shared" si="10"/>
        <v>9.9166666666666661</v>
      </c>
      <c r="E158">
        <f t="shared" si="11"/>
        <v>0.12302579934781495</v>
      </c>
    </row>
    <row r="159" spans="2:5">
      <c r="B159" s="16">
        <f t="shared" si="13"/>
        <v>600</v>
      </c>
      <c r="C159">
        <f t="shared" si="12"/>
        <v>1.2306861153911085E-10</v>
      </c>
      <c r="D159" s="13">
        <f t="shared" si="10"/>
        <v>10</v>
      </c>
      <c r="E159">
        <f t="shared" si="11"/>
        <v>0.12306861153911086</v>
      </c>
    </row>
    <row r="160" spans="2:5">
      <c r="B160">
        <f t="shared" si="13"/>
        <v>605</v>
      </c>
      <c r="C160">
        <f>$D$36*EXP(-$D$32*(B160-600))+(1/$D$32)*($D$33+$D$34*((B160-600)-1/$D$32))</f>
        <v>1.2309270667899186E-10</v>
      </c>
      <c r="D160" s="13">
        <f t="shared" si="10"/>
        <v>10.083333333333334</v>
      </c>
      <c r="E160">
        <f t="shared" si="11"/>
        <v>0.12309270667899186</v>
      </c>
    </row>
    <row r="161" spans="2:5">
      <c r="B161">
        <f t="shared" si="13"/>
        <v>610</v>
      </c>
      <c r="C161">
        <f>$D$36*EXP(-$D$32*(B161-600))+(1/$D$32)*($D$33+$D$34*((B161-600)-1/$D$32))</f>
        <v>1.2308077117019879E-10</v>
      </c>
      <c r="D161" s="13">
        <f t="shared" si="10"/>
        <v>10.166666666666666</v>
      </c>
      <c r="E161">
        <f t="shared" si="11"/>
        <v>0.12308077117019879</v>
      </c>
    </row>
    <row r="162" spans="2:5">
      <c r="B162">
        <f t="shared" si="13"/>
        <v>615</v>
      </c>
      <c r="C162">
        <f t="shared" ref="C162:C182" si="14">$D$36*EXP(-$D$32*(B162-600))+(1/$D$32)*($D$33+$D$34*((B162-600)-1/$D$32))</f>
        <v>1.2303355401193069E-10</v>
      </c>
      <c r="D162" s="13">
        <f t="shared" si="10"/>
        <v>10.25</v>
      </c>
      <c r="E162">
        <f t="shared" si="11"/>
        <v>0.1230335540119307</v>
      </c>
    </row>
    <row r="163" spans="2:5">
      <c r="B163">
        <f t="shared" si="13"/>
        <v>620</v>
      </c>
      <c r="C163">
        <f t="shared" si="14"/>
        <v>1.2295178863331439E-10</v>
      </c>
      <c r="D163" s="13">
        <f t="shared" si="10"/>
        <v>10.333333333333334</v>
      </c>
      <c r="E163">
        <f t="shared" si="11"/>
        <v>0.12295178863331439</v>
      </c>
    </row>
    <row r="164" spans="2:5">
      <c r="B164">
        <f t="shared" si="13"/>
        <v>625</v>
      </c>
      <c r="C164">
        <f t="shared" si="14"/>
        <v>1.2283619321707259E-10</v>
      </c>
      <c r="D164" s="13">
        <f t="shared" si="10"/>
        <v>10.416666666666666</v>
      </c>
      <c r="E164">
        <f t="shared" si="11"/>
        <v>0.12283619321707259</v>
      </c>
    </row>
    <row r="165" spans="2:5">
      <c r="B165">
        <f t="shared" si="13"/>
        <v>630</v>
      </c>
      <c r="C165">
        <f t="shared" si="14"/>
        <v>1.2268747101646375E-10</v>
      </c>
      <c r="D165" s="13">
        <f t="shared" si="10"/>
        <v>10.5</v>
      </c>
      <c r="E165">
        <f t="shared" si="11"/>
        <v>0.12268747101646375</v>
      </c>
    </row>
    <row r="166" spans="2:5">
      <c r="B166">
        <f t="shared" si="13"/>
        <v>635</v>
      </c>
      <c r="C166">
        <f t="shared" si="14"/>
        <v>1.225063106656332E-10</v>
      </c>
      <c r="D166" s="13">
        <f t="shared" si="10"/>
        <v>10.583333333333334</v>
      </c>
      <c r="E166">
        <f t="shared" si="11"/>
        <v>0.12250631066563319</v>
      </c>
    </row>
    <row r="167" spans="2:5">
      <c r="B167">
        <f t="shared" si="13"/>
        <v>640</v>
      </c>
      <c r="C167">
        <f t="shared" si="14"/>
        <v>1.2229338648351294E-10</v>
      </c>
      <c r="D167" s="13">
        <f t="shared" si="10"/>
        <v>10.666666666666666</v>
      </c>
      <c r="E167">
        <f t="shared" si="11"/>
        <v>0.12229338648351294</v>
      </c>
    </row>
    <row r="168" spans="2:5">
      <c r="B168">
        <f t="shared" si="13"/>
        <v>645</v>
      </c>
      <c r="C168">
        <f t="shared" si="14"/>
        <v>1.2204935877140389E-10</v>
      </c>
      <c r="D168" s="13">
        <f t="shared" ref="D168:D231" si="15">B168/60</f>
        <v>10.75</v>
      </c>
      <c r="E168">
        <f t="shared" ref="E168:E231" si="16">C168*10^9</f>
        <v>0.12204935877140388</v>
      </c>
    </row>
    <row r="169" spans="2:5">
      <c r="B169">
        <f t="shared" si="13"/>
        <v>650</v>
      </c>
      <c r="C169">
        <f t="shared" si="14"/>
        <v>1.2177487410437212E-10</v>
      </c>
      <c r="D169" s="13">
        <f t="shared" si="15"/>
        <v>10.833333333333334</v>
      </c>
      <c r="E169">
        <f t="shared" si="16"/>
        <v>0.12177487410437211</v>
      </c>
    </row>
    <row r="170" spans="2:5">
      <c r="B170">
        <f t="shared" si="13"/>
        <v>655</v>
      </c>
      <c r="C170">
        <f t="shared" si="14"/>
        <v>1.2147056561658754E-10</v>
      </c>
      <c r="D170" s="13">
        <f t="shared" si="15"/>
        <v>10.916666666666666</v>
      </c>
      <c r="E170">
        <f t="shared" si="16"/>
        <v>0.12147056561658755</v>
      </c>
    </row>
    <row r="171" spans="2:5">
      <c r="B171">
        <f t="shared" ref="B171:B234" si="17">B170+$J$31/372</f>
        <v>660</v>
      </c>
      <c r="C171">
        <f t="shared" si="14"/>
        <v>1.2113705328073117E-10</v>
      </c>
      <c r="D171" s="13">
        <f t="shared" si="15"/>
        <v>11</v>
      </c>
      <c r="E171">
        <f t="shared" si="16"/>
        <v>0.12113705328073117</v>
      </c>
    </row>
    <row r="172" spans="2:5">
      <c r="B172">
        <f t="shared" si="17"/>
        <v>665</v>
      </c>
      <c r="C172">
        <f t="shared" si="14"/>
        <v>1.207749441815938E-10</v>
      </c>
      <c r="D172" s="13">
        <f t="shared" si="15"/>
        <v>11.083333333333334</v>
      </c>
      <c r="E172">
        <f t="shared" si="16"/>
        <v>0.1207749441815938</v>
      </c>
    </row>
    <row r="173" spans="2:5">
      <c r="B173">
        <f t="shared" si="17"/>
        <v>670</v>
      </c>
      <c r="C173">
        <f t="shared" si="14"/>
        <v>1.2038483278398739E-10</v>
      </c>
      <c r="D173" s="13">
        <f t="shared" si="15"/>
        <v>11.166666666666666</v>
      </c>
      <c r="E173">
        <f t="shared" si="16"/>
        <v>0.12038483278398739</v>
      </c>
    </row>
    <row r="174" spans="2:5">
      <c r="B174">
        <f t="shared" si="17"/>
        <v>675</v>
      </c>
      <c r="C174">
        <f t="shared" si="14"/>
        <v>1.1996730119508728E-10</v>
      </c>
      <c r="D174" s="13">
        <f t="shared" si="15"/>
        <v>11.25</v>
      </c>
      <c r="E174">
        <f t="shared" si="16"/>
        <v>0.11996730119508728</v>
      </c>
    </row>
    <row r="175" spans="2:5">
      <c r="B175">
        <f t="shared" si="17"/>
        <v>680</v>
      </c>
      <c r="C175">
        <f t="shared" si="14"/>
        <v>1.1952291942132047E-10</v>
      </c>
      <c r="D175" s="13">
        <f t="shared" si="15"/>
        <v>11.333333333333334</v>
      </c>
      <c r="E175">
        <f t="shared" si="16"/>
        <v>0.11952291942132047</v>
      </c>
    </row>
    <row r="176" spans="2:5">
      <c r="B176">
        <f t="shared" si="17"/>
        <v>685</v>
      </c>
      <c r="C176">
        <f t="shared" si="14"/>
        <v>1.1905224561991424E-10</v>
      </c>
      <c r="D176" s="13">
        <f t="shared" si="15"/>
        <v>11.416666666666666</v>
      </c>
      <c r="E176">
        <f t="shared" si="16"/>
        <v>0.11905224561991425</v>
      </c>
    </row>
    <row r="177" spans="2:5">
      <c r="B177">
        <f t="shared" si="17"/>
        <v>690</v>
      </c>
      <c r="C177">
        <f t="shared" si="14"/>
        <v>1.1855582634521508E-10</v>
      </c>
      <c r="D177" s="13">
        <f t="shared" si="15"/>
        <v>11.5</v>
      </c>
      <c r="E177">
        <f t="shared" si="16"/>
        <v>0.11855582634521508</v>
      </c>
    </row>
    <row r="178" spans="2:5">
      <c r="B178">
        <f t="shared" si="17"/>
        <v>695</v>
      </c>
      <c r="C178">
        <f t="shared" si="14"/>
        <v>1.1803419678988761E-10</v>
      </c>
      <c r="D178" s="13">
        <f t="shared" si="15"/>
        <v>11.583333333333334</v>
      </c>
      <c r="E178">
        <f t="shared" si="16"/>
        <v>0.11803419678988761</v>
      </c>
    </row>
    <row r="179" spans="2:5">
      <c r="B179">
        <f t="shared" si="17"/>
        <v>700</v>
      </c>
      <c r="C179">
        <f t="shared" si="14"/>
        <v>1.1748788102109948E-10</v>
      </c>
      <c r="D179" s="13">
        <f t="shared" si="15"/>
        <v>11.666666666666666</v>
      </c>
      <c r="E179">
        <f t="shared" si="16"/>
        <v>0.11748788102109947</v>
      </c>
    </row>
    <row r="180" spans="2:5">
      <c r="B180">
        <f t="shared" si="17"/>
        <v>705</v>
      </c>
      <c r="C180">
        <f t="shared" si="14"/>
        <v>1.169173922117962E-10</v>
      </c>
      <c r="D180" s="13">
        <f t="shared" si="15"/>
        <v>11.75</v>
      </c>
      <c r="E180">
        <f t="shared" si="16"/>
        <v>0.1169173922117962</v>
      </c>
    </row>
    <row r="181" spans="2:5">
      <c r="B181">
        <f t="shared" si="17"/>
        <v>710</v>
      </c>
      <c r="C181">
        <f t="shared" si="14"/>
        <v>1.1632323286716842E-10</v>
      </c>
      <c r="D181" s="13">
        <f t="shared" si="15"/>
        <v>11.833333333333334</v>
      </c>
      <c r="E181">
        <f t="shared" si="16"/>
        <v>0.11632323286716842</v>
      </c>
    </row>
    <row r="182" spans="2:5">
      <c r="B182">
        <f t="shared" si="17"/>
        <v>715</v>
      </c>
      <c r="C182">
        <f t="shared" si="14"/>
        <v>1.1570589504641161E-10</v>
      </c>
      <c r="D182" s="13">
        <f t="shared" si="15"/>
        <v>11.916666666666666</v>
      </c>
      <c r="E182">
        <f t="shared" si="16"/>
        <v>0.11570589504641161</v>
      </c>
    </row>
    <row r="183" spans="2:5">
      <c r="B183" s="16">
        <f t="shared" si="17"/>
        <v>720</v>
      </c>
      <c r="C183">
        <f>$D$36*EXP(-$D$32*(B183-600))+(1/$D$32)*($D$33+$D$34*((B183-600)-1/$D$32))</f>
        <v>1.1506586057987554E-10</v>
      </c>
      <c r="D183" s="13">
        <f t="shared" si="15"/>
        <v>12</v>
      </c>
      <c r="E183">
        <f t="shared" si="16"/>
        <v>0.11506586057987554</v>
      </c>
    </row>
    <row r="184" spans="2:5">
      <c r="B184">
        <f t="shared" si="17"/>
        <v>725</v>
      </c>
      <c r="C184">
        <f>$E$36*EXP(-$E$32*(B184-720))+(1/$E$32)*($E$33+$E$34*((B184-720)-1/$E$32))</f>
        <v>1.1442142836032324E-10</v>
      </c>
      <c r="D184" s="13">
        <f t="shared" si="15"/>
        <v>12.083333333333334</v>
      </c>
      <c r="E184">
        <f t="shared" si="16"/>
        <v>0.11442142836032324</v>
      </c>
    </row>
    <row r="185" spans="2:5">
      <c r="B185">
        <f t="shared" si="17"/>
        <v>730</v>
      </c>
      <c r="C185">
        <f t="shared" ref="C185:C242" si="18">$E$36*EXP(-$E$32*(B185-720))+(1/$E$32)*($E$33+$E$34*((B185-720)-1/$E$32))</f>
        <v>1.1379039249176677E-10</v>
      </c>
      <c r="D185" s="13">
        <f t="shared" si="15"/>
        <v>12.166666666666666</v>
      </c>
      <c r="E185">
        <f t="shared" si="16"/>
        <v>0.11379039249176677</v>
      </c>
    </row>
    <row r="186" spans="2:5">
      <c r="B186">
        <f t="shared" si="17"/>
        <v>735</v>
      </c>
      <c r="C186">
        <f t="shared" si="18"/>
        <v>1.1317247449306484E-10</v>
      </c>
      <c r="D186" s="13">
        <f t="shared" si="15"/>
        <v>12.25</v>
      </c>
      <c r="E186">
        <f t="shared" si="16"/>
        <v>0.11317247449306483</v>
      </c>
    </row>
    <row r="187" spans="2:5">
      <c r="B187">
        <f t="shared" si="17"/>
        <v>740</v>
      </c>
      <c r="C187">
        <f t="shared" si="18"/>
        <v>1.1256740167209627E-10</v>
      </c>
      <c r="D187" s="13">
        <f t="shared" si="15"/>
        <v>12.333333333333334</v>
      </c>
      <c r="E187">
        <f t="shared" si="16"/>
        <v>0.11256740167209627</v>
      </c>
    </row>
    <row r="188" spans="2:5">
      <c r="B188">
        <f t="shared" si="17"/>
        <v>745</v>
      </c>
      <c r="C188">
        <f t="shared" si="18"/>
        <v>1.119749070054189E-10</v>
      </c>
      <c r="D188" s="13">
        <f t="shared" si="15"/>
        <v>12.416666666666666</v>
      </c>
      <c r="E188">
        <f t="shared" si="16"/>
        <v>0.1119749070054189</v>
      </c>
    </row>
    <row r="189" spans="2:5">
      <c r="B189">
        <f t="shared" si="17"/>
        <v>750</v>
      </c>
      <c r="C189">
        <f t="shared" si="18"/>
        <v>1.1139472902042993E-10</v>
      </c>
      <c r="D189" s="13">
        <f t="shared" si="15"/>
        <v>12.5</v>
      </c>
      <c r="E189">
        <f t="shared" si="16"/>
        <v>0.11139472902042992</v>
      </c>
    </row>
    <row r="190" spans="2:5">
      <c r="B190">
        <f t="shared" si="17"/>
        <v>755</v>
      </c>
      <c r="C190">
        <f t="shared" si="18"/>
        <v>1.1082661167997604E-10</v>
      </c>
      <c r="D190" s="13">
        <f t="shared" si="15"/>
        <v>12.583333333333334</v>
      </c>
      <c r="E190">
        <f t="shared" si="16"/>
        <v>0.11082661167997604</v>
      </c>
    </row>
    <row r="191" spans="2:5">
      <c r="B191">
        <f t="shared" si="17"/>
        <v>760</v>
      </c>
      <c r="C191">
        <f t="shared" si="18"/>
        <v>1.1027030426936214E-10</v>
      </c>
      <c r="D191" s="13">
        <f t="shared" si="15"/>
        <v>12.666666666666666</v>
      </c>
      <c r="E191">
        <f t="shared" si="16"/>
        <v>0.11027030426936214</v>
      </c>
    </row>
    <row r="192" spans="2:5">
      <c r="B192">
        <f t="shared" si="17"/>
        <v>765</v>
      </c>
      <c r="C192">
        <f t="shared" si="18"/>
        <v>1.0972556128570902E-10</v>
      </c>
      <c r="D192" s="13">
        <f t="shared" si="15"/>
        <v>12.75</v>
      </c>
      <c r="E192">
        <f t="shared" si="16"/>
        <v>0.10972556128570903</v>
      </c>
    </row>
    <row r="193" spans="2:5">
      <c r="B193">
        <f t="shared" si="17"/>
        <v>770</v>
      </c>
      <c r="C193">
        <f t="shared" si="18"/>
        <v>1.0919214232961089E-10</v>
      </c>
      <c r="D193" s="13">
        <f t="shared" si="15"/>
        <v>12.833333333333334</v>
      </c>
      <c r="E193">
        <f t="shared" si="16"/>
        <v>0.1091921423296109</v>
      </c>
    </row>
    <row r="194" spans="2:5">
      <c r="B194">
        <f t="shared" si="17"/>
        <v>775</v>
      </c>
      <c r="C194">
        <f t="shared" si="18"/>
        <v>1.0866981199904532E-10</v>
      </c>
      <c r="D194" s="13">
        <f t="shared" si="15"/>
        <v>12.916666666666666</v>
      </c>
      <c r="E194">
        <f t="shared" si="16"/>
        <v>0.10866981199904532</v>
      </c>
    </row>
    <row r="195" spans="2:5">
      <c r="B195">
        <f t="shared" si="17"/>
        <v>780</v>
      </c>
      <c r="C195">
        <f t="shared" si="18"/>
        <v>1.0815833978548838E-10</v>
      </c>
      <c r="D195" s="13">
        <f t="shared" si="15"/>
        <v>13</v>
      </c>
      <c r="E195">
        <f t="shared" si="16"/>
        <v>0.10815833978548837</v>
      </c>
    </row>
    <row r="196" spans="2:5">
      <c r="B196">
        <f t="shared" si="17"/>
        <v>785</v>
      </c>
      <c r="C196">
        <f t="shared" si="18"/>
        <v>1.0765749997218944E-10</v>
      </c>
      <c r="D196" s="13">
        <f t="shared" si="15"/>
        <v>13.083333333333334</v>
      </c>
      <c r="E196">
        <f t="shared" si="16"/>
        <v>0.10765749997218943</v>
      </c>
    </row>
    <row r="197" spans="2:5">
      <c r="B197">
        <f t="shared" si="17"/>
        <v>790</v>
      </c>
      <c r="C197">
        <f t="shared" si="18"/>
        <v>1.0716707153456056E-10</v>
      </c>
      <c r="D197" s="13">
        <f t="shared" si="15"/>
        <v>13.166666666666666</v>
      </c>
      <c r="E197">
        <f t="shared" si="16"/>
        <v>0.10716707153456057</v>
      </c>
    </row>
    <row r="198" spans="2:5">
      <c r="B198">
        <f t="shared" si="17"/>
        <v>795</v>
      </c>
      <c r="C198">
        <f t="shared" si="18"/>
        <v>1.0668683804263656E-10</v>
      </c>
      <c r="D198" s="13">
        <f t="shared" si="15"/>
        <v>13.25</v>
      </c>
      <c r="E198">
        <f t="shared" si="16"/>
        <v>0.10668683804263657</v>
      </c>
    </row>
    <row r="199" spans="2:5">
      <c r="B199">
        <f t="shared" si="17"/>
        <v>800</v>
      </c>
      <c r="C199">
        <f t="shared" si="18"/>
        <v>1.0621658756556283E-10</v>
      </c>
      <c r="D199" s="13">
        <f t="shared" si="15"/>
        <v>13.333333333333334</v>
      </c>
      <c r="E199">
        <f t="shared" si="16"/>
        <v>0.10621658756556283</v>
      </c>
    </row>
    <row r="200" spans="2:5">
      <c r="B200">
        <f t="shared" si="17"/>
        <v>805</v>
      </c>
      <c r="C200">
        <f t="shared" si="18"/>
        <v>1.0575611257806847E-10</v>
      </c>
      <c r="D200" s="13">
        <f t="shared" si="15"/>
        <v>13.416666666666666</v>
      </c>
      <c r="E200">
        <f t="shared" si="16"/>
        <v>0.10575611257806847</v>
      </c>
    </row>
    <row r="201" spans="2:5">
      <c r="B201">
        <f t="shared" si="17"/>
        <v>810</v>
      </c>
      <c r="C201">
        <f t="shared" si="18"/>
        <v>1.0530520986888379E-10</v>
      </c>
      <c r="D201" s="13">
        <f t="shared" si="15"/>
        <v>13.5</v>
      </c>
      <c r="E201">
        <f t="shared" si="16"/>
        <v>0.1053052098688838</v>
      </c>
    </row>
    <row r="202" spans="2:5">
      <c r="B202">
        <f t="shared" si="17"/>
        <v>815</v>
      </c>
      <c r="C202">
        <f t="shared" si="18"/>
        <v>1.0486368045106157E-10</v>
      </c>
      <c r="D202" s="13">
        <f t="shared" si="15"/>
        <v>13.583333333333334</v>
      </c>
      <c r="E202">
        <f t="shared" si="16"/>
        <v>0.10486368045106156</v>
      </c>
    </row>
    <row r="203" spans="2:5">
      <c r="B203">
        <f t="shared" si="17"/>
        <v>820</v>
      </c>
      <c r="C203">
        <f t="shared" si="18"/>
        <v>1.044313294741625E-10</v>
      </c>
      <c r="D203" s="13">
        <f t="shared" si="15"/>
        <v>13.666666666666666</v>
      </c>
      <c r="E203">
        <f t="shared" si="16"/>
        <v>0.1044313294741625</v>
      </c>
    </row>
    <row r="204" spans="2:5">
      <c r="B204">
        <f t="shared" si="17"/>
        <v>825</v>
      </c>
      <c r="C204">
        <f t="shared" si="18"/>
        <v>1.0400796613826616E-10</v>
      </c>
      <c r="D204" s="13">
        <f t="shared" si="15"/>
        <v>13.75</v>
      </c>
      <c r="E204">
        <f t="shared" si="16"/>
        <v>0.10400796613826616</v>
      </c>
    </row>
    <row r="205" spans="2:5">
      <c r="B205">
        <f t="shared" si="17"/>
        <v>830</v>
      </c>
      <c r="C205">
        <f t="shared" si="18"/>
        <v>1.0359340360976953E-10</v>
      </c>
      <c r="D205" s="13">
        <f t="shared" si="15"/>
        <v>13.833333333333334</v>
      </c>
      <c r="E205">
        <f t="shared" si="16"/>
        <v>0.10359340360976954</v>
      </c>
    </row>
    <row r="206" spans="2:5">
      <c r="B206">
        <f t="shared" si="17"/>
        <v>835</v>
      </c>
      <c r="C206">
        <f t="shared" si="18"/>
        <v>1.0318745893893576E-10</v>
      </c>
      <c r="D206" s="13">
        <f t="shared" si="15"/>
        <v>13.916666666666666</v>
      </c>
      <c r="E206">
        <f t="shared" si="16"/>
        <v>0.10318745893893576</v>
      </c>
    </row>
    <row r="207" spans="2:5">
      <c r="B207">
        <f t="shared" si="17"/>
        <v>840</v>
      </c>
      <c r="C207">
        <f t="shared" si="18"/>
        <v>1.0278995297915707E-10</v>
      </c>
      <c r="D207" s="13">
        <f t="shared" si="15"/>
        <v>14</v>
      </c>
      <c r="E207">
        <f t="shared" si="16"/>
        <v>0.10278995297915706</v>
      </c>
    </row>
    <row r="208" spans="2:5">
      <c r="B208">
        <f t="shared" si="17"/>
        <v>845</v>
      </c>
      <c r="C208">
        <f t="shared" si="18"/>
        <v>1.0240071030789589E-10</v>
      </c>
      <c r="D208" s="13">
        <f t="shared" si="15"/>
        <v>14.083333333333334</v>
      </c>
      <c r="E208">
        <f t="shared" si="16"/>
        <v>0.1024007103078959</v>
      </c>
    </row>
    <row r="209" spans="2:5">
      <c r="B209">
        <f t="shared" si="17"/>
        <v>850</v>
      </c>
      <c r="C209">
        <f t="shared" si="18"/>
        <v>1.020195591492695E-10</v>
      </c>
      <c r="D209" s="13">
        <f t="shared" si="15"/>
        <v>14.166666666666666</v>
      </c>
      <c r="E209">
        <f t="shared" si="16"/>
        <v>0.1020195591492695</v>
      </c>
    </row>
    <row r="210" spans="2:5">
      <c r="B210">
        <f t="shared" si="17"/>
        <v>855</v>
      </c>
      <c r="C210">
        <f t="shared" si="18"/>
        <v>1.0164633129824398E-10</v>
      </c>
      <c r="D210" s="13">
        <f t="shared" si="15"/>
        <v>14.25</v>
      </c>
      <c r="E210">
        <f t="shared" si="16"/>
        <v>0.10164633129824398</v>
      </c>
    </row>
    <row r="211" spans="2:5">
      <c r="B211">
        <f t="shared" si="17"/>
        <v>860</v>
      </c>
      <c r="C211">
        <f t="shared" si="18"/>
        <v>1.0128086204640402E-10</v>
      </c>
      <c r="D211" s="13">
        <f t="shared" si="15"/>
        <v>14.333333333333334</v>
      </c>
      <c r="E211">
        <f t="shared" si="16"/>
        <v>0.10128086204640402</v>
      </c>
    </row>
    <row r="212" spans="2:5">
      <c r="B212">
        <f t="shared" si="17"/>
        <v>865</v>
      </c>
      <c r="C212">
        <f t="shared" si="18"/>
        <v>1.0092299010926574E-10</v>
      </c>
      <c r="D212" s="13">
        <f t="shared" si="15"/>
        <v>14.416666666666666</v>
      </c>
      <c r="E212">
        <f t="shared" si="16"/>
        <v>0.10092299010926574</v>
      </c>
    </row>
    <row r="213" spans="2:5">
      <c r="B213">
        <f t="shared" si="17"/>
        <v>870</v>
      </c>
      <c r="C213">
        <f t="shared" si="18"/>
        <v>1.0057255755510058E-10</v>
      </c>
      <c r="D213" s="13">
        <f t="shared" si="15"/>
        <v>14.5</v>
      </c>
      <c r="E213">
        <f t="shared" si="16"/>
        <v>0.10057255755510058</v>
      </c>
    </row>
    <row r="214" spans="2:5">
      <c r="B214">
        <f t="shared" si="17"/>
        <v>875</v>
      </c>
      <c r="C214">
        <f t="shared" si="18"/>
        <v>1.0022940973523878E-10</v>
      </c>
      <c r="D214" s="13">
        <f t="shared" si="15"/>
        <v>14.583333333333334</v>
      </c>
      <c r="E214">
        <f t="shared" si="16"/>
        <v>0.10022940973523878</v>
      </c>
    </row>
    <row r="215" spans="2:5">
      <c r="B215">
        <f t="shared" si="17"/>
        <v>880</v>
      </c>
      <c r="C215">
        <f t="shared" si="18"/>
        <v>9.9893395215821715E-11</v>
      </c>
      <c r="D215" s="13">
        <f t="shared" si="15"/>
        <v>14.666666666666666</v>
      </c>
      <c r="E215">
        <f t="shared" si="16"/>
        <v>9.9893395215821718E-2</v>
      </c>
    </row>
    <row r="216" spans="2:5">
      <c r="B216">
        <f t="shared" si="17"/>
        <v>885</v>
      </c>
      <c r="C216">
        <f t="shared" si="18"/>
        <v>9.9564365710972874E-11</v>
      </c>
      <c r="D216" s="13">
        <f t="shared" si="15"/>
        <v>14.75</v>
      </c>
      <c r="E216">
        <f t="shared" si="16"/>
        <v>9.956436571097288E-2</v>
      </c>
    </row>
    <row r="217" spans="2:5">
      <c r="B217">
        <f t="shared" si="17"/>
        <v>890</v>
      </c>
      <c r="C217">
        <f t="shared" si="18"/>
        <v>9.9242176017358192E-11</v>
      </c>
      <c r="D217" s="13">
        <f t="shared" si="15"/>
        <v>14.833333333333334</v>
      </c>
      <c r="E217">
        <f t="shared" si="16"/>
        <v>9.9242176017358186E-2</v>
      </c>
    </row>
    <row r="218" spans="2:5">
      <c r="B218">
        <f t="shared" si="17"/>
        <v>895</v>
      </c>
      <c r="C218">
        <f t="shared" si="18"/>
        <v>9.8926683950106598E-11</v>
      </c>
      <c r="D218" s="13">
        <f t="shared" si="15"/>
        <v>14.916666666666666</v>
      </c>
      <c r="E218">
        <f t="shared" si="16"/>
        <v>9.8926683950106592E-2</v>
      </c>
    </row>
    <row r="219" spans="2:5">
      <c r="B219">
        <f t="shared" si="17"/>
        <v>900</v>
      </c>
      <c r="C219">
        <f t="shared" si="18"/>
        <v>9.861775028006279E-11</v>
      </c>
      <c r="D219" s="13">
        <f t="shared" si="15"/>
        <v>15</v>
      </c>
      <c r="E219">
        <f t="shared" si="16"/>
        <v>9.8617750280062796E-2</v>
      </c>
    </row>
    <row r="220" spans="2:5">
      <c r="B220">
        <f t="shared" si="17"/>
        <v>905</v>
      </c>
      <c r="C220">
        <f t="shared" si="18"/>
        <v>9.8315238672344196E-11</v>
      </c>
      <c r="D220" s="13">
        <f t="shared" si="15"/>
        <v>15.083333333333334</v>
      </c>
      <c r="E220">
        <f t="shared" si="16"/>
        <v>9.8315238672344193E-2</v>
      </c>
    </row>
    <row r="221" spans="2:5">
      <c r="B221">
        <f t="shared" si="17"/>
        <v>910</v>
      </c>
      <c r="C221">
        <f t="shared" si="18"/>
        <v>9.801901562617537E-11</v>
      </c>
      <c r="D221" s="13">
        <f t="shared" si="15"/>
        <v>15.166666666666666</v>
      </c>
      <c r="E221">
        <f t="shared" si="16"/>
        <v>9.8019015626175376E-2</v>
      </c>
    </row>
    <row r="222" spans="2:5">
      <c r="B222">
        <f t="shared" si="17"/>
        <v>915</v>
      </c>
      <c r="C222">
        <f t="shared" si="18"/>
        <v>9.7728950415973061E-11</v>
      </c>
      <c r="D222" s="13">
        <f t="shared" si="15"/>
        <v>15.25</v>
      </c>
      <c r="E222">
        <f t="shared" si="16"/>
        <v>9.7728950415973057E-2</v>
      </c>
    </row>
    <row r="223" spans="2:5">
      <c r="B223">
        <f t="shared" si="17"/>
        <v>920</v>
      </c>
      <c r="C223">
        <f t="shared" si="18"/>
        <v>9.7444915033655913E-11</v>
      </c>
      <c r="D223" s="13">
        <f t="shared" si="15"/>
        <v>15.333333333333334</v>
      </c>
      <c r="E223">
        <f t="shared" si="16"/>
        <v>9.7444915033655918E-2</v>
      </c>
    </row>
    <row r="224" spans="2:5">
      <c r="B224">
        <f t="shared" si="17"/>
        <v>925</v>
      </c>
      <c r="C224">
        <f t="shared" si="18"/>
        <v>9.7166784132153532E-11</v>
      </c>
      <c r="D224" s="13">
        <f t="shared" si="15"/>
        <v>15.416666666666666</v>
      </c>
      <c r="E224">
        <f t="shared" si="16"/>
        <v>9.716678413215353E-2</v>
      </c>
    </row>
    <row r="225" spans="2:5">
      <c r="B225">
        <f t="shared" si="17"/>
        <v>930</v>
      </c>
      <c r="C225">
        <f t="shared" si="18"/>
        <v>9.6894434970089778E-11</v>
      </c>
      <c r="D225" s="13">
        <f t="shared" si="15"/>
        <v>15.5</v>
      </c>
      <c r="E225">
        <f t="shared" si="16"/>
        <v>9.6894434970089774E-2</v>
      </c>
    </row>
    <row r="226" spans="2:5">
      <c r="B226">
        <f t="shared" si="17"/>
        <v>935</v>
      </c>
      <c r="C226">
        <f t="shared" si="18"/>
        <v>9.6627747357616098E-11</v>
      </c>
      <c r="D226" s="13">
        <f t="shared" si="15"/>
        <v>15.583333333333334</v>
      </c>
      <c r="E226">
        <f t="shared" si="16"/>
        <v>9.6627747357616103E-2</v>
      </c>
    </row>
    <row r="227" spans="2:5">
      <c r="B227">
        <f t="shared" si="17"/>
        <v>940</v>
      </c>
      <c r="C227">
        <f t="shared" si="18"/>
        <v>9.6366603603370712E-11</v>
      </c>
      <c r="D227" s="13">
        <f t="shared" si="15"/>
        <v>15.666666666666666</v>
      </c>
      <c r="E227">
        <f t="shared" si="16"/>
        <v>9.636660360337071E-2</v>
      </c>
    </row>
    <row r="228" spans="2:5">
      <c r="B228">
        <f t="shared" si="17"/>
        <v>945</v>
      </c>
      <c r="C228">
        <f t="shared" si="18"/>
        <v>9.6110888462540516E-11</v>
      </c>
      <c r="D228" s="13">
        <f t="shared" si="15"/>
        <v>15.75</v>
      </c>
      <c r="E228">
        <f t="shared" si="16"/>
        <v>9.6110888462540511E-2</v>
      </c>
    </row>
    <row r="229" spans="2:5">
      <c r="B229">
        <f t="shared" si="17"/>
        <v>950</v>
      </c>
      <c r="C229">
        <f t="shared" si="18"/>
        <v>9.5860489086002624E-11</v>
      </c>
      <c r="D229" s="13">
        <f t="shared" si="15"/>
        <v>15.833333333333334</v>
      </c>
      <c r="E229">
        <f t="shared" si="16"/>
        <v>9.5860489086002629E-2</v>
      </c>
    </row>
    <row r="230" spans="2:5">
      <c r="B230">
        <f t="shared" si="17"/>
        <v>955</v>
      </c>
      <c r="C230">
        <f t="shared" si="18"/>
        <v>9.5615294970523193E-11</v>
      </c>
      <c r="D230" s="13">
        <f t="shared" si="15"/>
        <v>15.916666666666666</v>
      </c>
      <c r="E230">
        <f t="shared" si="16"/>
        <v>9.5615294970523193E-2</v>
      </c>
    </row>
    <row r="231" spans="2:5">
      <c r="B231">
        <f t="shared" si="17"/>
        <v>960</v>
      </c>
      <c r="C231">
        <f t="shared" si="18"/>
        <v>9.537519790999138E-11</v>
      </c>
      <c r="D231" s="13">
        <f t="shared" si="15"/>
        <v>16</v>
      </c>
      <c r="E231">
        <f t="shared" si="16"/>
        <v>9.5375197909991383E-2</v>
      </c>
    </row>
    <row r="232" spans="2:5">
      <c r="B232">
        <f t="shared" si="17"/>
        <v>965</v>
      </c>
      <c r="C232">
        <f t="shared" si="18"/>
        <v>9.5140091947667212E-11</v>
      </c>
      <c r="D232" s="13">
        <f t="shared" ref="D232:D295" si="19">B232/60</f>
        <v>16.083333333333332</v>
      </c>
      <c r="E232">
        <f t="shared" ref="E232:E295" si="20">C232*10^9</f>
        <v>9.5140091947667219E-2</v>
      </c>
    </row>
    <row r="233" spans="2:5">
      <c r="B233">
        <f t="shared" si="17"/>
        <v>970</v>
      </c>
      <c r="C233">
        <f t="shared" si="18"/>
        <v>9.4909873329421987E-11</v>
      </c>
      <c r="D233" s="13">
        <f t="shared" si="19"/>
        <v>16.166666666666668</v>
      </c>
      <c r="E233">
        <f t="shared" si="20"/>
        <v>9.4909873329421982E-2</v>
      </c>
    </row>
    <row r="234" spans="2:5">
      <c r="B234">
        <f t="shared" si="17"/>
        <v>975</v>
      </c>
      <c r="C234">
        <f t="shared" si="18"/>
        <v>9.4684440457950782E-11</v>
      </c>
      <c r="D234" s="13">
        <f t="shared" si="19"/>
        <v>16.25</v>
      </c>
      <c r="E234">
        <f t="shared" si="20"/>
        <v>9.4684440457950783E-2</v>
      </c>
    </row>
    <row r="235" spans="2:5">
      <c r="B235">
        <f t="shared" ref="B235:B298" si="21">B234+$J$31/372</f>
        <v>980</v>
      </c>
      <c r="C235">
        <f t="shared" si="18"/>
        <v>9.4463693847936715E-11</v>
      </c>
      <c r="D235" s="13">
        <f t="shared" si="19"/>
        <v>16.333333333333332</v>
      </c>
      <c r="E235">
        <f t="shared" si="20"/>
        <v>9.4463693847936708E-2</v>
      </c>
    </row>
    <row r="236" spans="2:5">
      <c r="B236">
        <f t="shared" si="21"/>
        <v>985</v>
      </c>
      <c r="C236">
        <f t="shared" si="18"/>
        <v>9.4247536082147329E-11</v>
      </c>
      <c r="D236" s="13">
        <f t="shared" si="19"/>
        <v>16.416666666666668</v>
      </c>
      <c r="E236">
        <f t="shared" si="20"/>
        <v>9.4247536082147323E-2</v>
      </c>
    </row>
    <row r="237" spans="2:5">
      <c r="B237">
        <f t="shared" si="21"/>
        <v>990</v>
      </c>
      <c r="C237">
        <f t="shared" si="18"/>
        <v>9.4035871768443571E-11</v>
      </c>
      <c r="D237" s="13">
        <f t="shared" si="19"/>
        <v>16.5</v>
      </c>
      <c r="E237">
        <f t="shared" si="20"/>
        <v>9.4035871768443566E-2</v>
      </c>
    </row>
    <row r="238" spans="2:5">
      <c r="B238">
        <f t="shared" si="21"/>
        <v>995</v>
      </c>
      <c r="C238">
        <f t="shared" si="18"/>
        <v>9.3828607497682487E-11</v>
      </c>
      <c r="D238" s="13">
        <f t="shared" si="19"/>
        <v>16.583333333333332</v>
      </c>
      <c r="E238">
        <f t="shared" si="20"/>
        <v>9.3828607497682487E-2</v>
      </c>
    </row>
    <row r="239" spans="2:5">
      <c r="B239">
        <f t="shared" si="21"/>
        <v>1000</v>
      </c>
      <c r="C239">
        <f t="shared" si="18"/>
        <v>9.3625651802495004E-11</v>
      </c>
      <c r="D239" s="13">
        <f t="shared" si="19"/>
        <v>16.666666666666668</v>
      </c>
      <c r="E239">
        <f t="shared" si="20"/>
        <v>9.3625651802495005E-2</v>
      </c>
    </row>
    <row r="240" spans="2:5">
      <c r="B240">
        <f t="shared" si="21"/>
        <v>1005</v>
      </c>
      <c r="C240">
        <f t="shared" si="18"/>
        <v>9.3426915116920716E-11</v>
      </c>
      <c r="D240" s="13">
        <f t="shared" si="19"/>
        <v>16.75</v>
      </c>
      <c r="E240">
        <f t="shared" si="20"/>
        <v>9.3426915116920722E-2</v>
      </c>
    </row>
    <row r="241" spans="2:5">
      <c r="B241">
        <f t="shared" si="21"/>
        <v>1010</v>
      </c>
      <c r="C241">
        <f t="shared" si="18"/>
        <v>9.3232309736881641E-11</v>
      </c>
      <c r="D241" s="13">
        <f t="shared" si="19"/>
        <v>16.833333333333332</v>
      </c>
      <c r="E241">
        <f t="shared" si="20"/>
        <v>9.3232309736881638E-2</v>
      </c>
    </row>
    <row r="242" spans="2:5">
      <c r="B242">
        <f t="shared" si="21"/>
        <v>1015</v>
      </c>
      <c r="C242">
        <f t="shared" si="18"/>
        <v>9.304174978147775E-11</v>
      </c>
      <c r="D242" s="13">
        <f t="shared" si="19"/>
        <v>16.916666666666668</v>
      </c>
      <c r="E242">
        <f t="shared" si="20"/>
        <v>9.3041749781477751E-2</v>
      </c>
    </row>
    <row r="243" spans="2:5">
      <c r="B243" s="16">
        <f t="shared" si="21"/>
        <v>1020</v>
      </c>
      <c r="C243">
        <f>$E$36*EXP(-$E$32*(B243-720))+(1/$E$32)*($E$33+$E$34*((B243-720)-1/$E$32))</f>
        <v>9.2855151155087035E-11</v>
      </c>
      <c r="D243" s="13">
        <f t="shared" si="19"/>
        <v>17</v>
      </c>
      <c r="E243">
        <f t="shared" si="20"/>
        <v>9.2855151155087037E-2</v>
      </c>
    </row>
    <row r="244" spans="2:5">
      <c r="B244">
        <f t="shared" si="21"/>
        <v>1025</v>
      </c>
      <c r="C244">
        <f>$F$36*EXP(-$F$32*(B244-1020))+(1/$F$32)*($F$33+$F$34*((B244-1020)-1/$F$32))</f>
        <v>6.8690838561788551E-10</v>
      </c>
      <c r="D244" s="13">
        <f t="shared" si="19"/>
        <v>17.083333333333332</v>
      </c>
      <c r="E244">
        <f t="shared" si="20"/>
        <v>0.68690838561788548</v>
      </c>
    </row>
    <row r="245" spans="2:5">
      <c r="B245">
        <f t="shared" si="21"/>
        <v>1030</v>
      </c>
      <c r="C245">
        <f t="shared" ref="C245:C279" si="22">$F$36*EXP(-$F$32*(B245-1020))+(1/$F$32)*($F$33+$F$34*((B245-1020)-1/$F$32))</f>
        <v>2.4529379681051222E-9</v>
      </c>
      <c r="D245" s="13">
        <f t="shared" si="19"/>
        <v>17.166666666666668</v>
      </c>
      <c r="E245">
        <f t="shared" si="20"/>
        <v>2.4529379681051222</v>
      </c>
    </row>
    <row r="246" spans="2:5">
      <c r="B246">
        <f t="shared" si="21"/>
        <v>1035</v>
      </c>
      <c r="C246">
        <f t="shared" si="22"/>
        <v>5.3665810470380555E-9</v>
      </c>
      <c r="D246" s="13">
        <f t="shared" si="19"/>
        <v>17.25</v>
      </c>
      <c r="E246">
        <f t="shared" si="20"/>
        <v>5.3665810470380553</v>
      </c>
    </row>
    <row r="247" spans="2:5">
      <c r="B247">
        <f t="shared" si="21"/>
        <v>1040</v>
      </c>
      <c r="C247">
        <f t="shared" si="22"/>
        <v>9.4039812217919839E-9</v>
      </c>
      <c r="D247" s="13">
        <f t="shared" si="19"/>
        <v>17.333333333333332</v>
      </c>
      <c r="E247">
        <f t="shared" si="20"/>
        <v>9.4039812217919838</v>
      </c>
    </row>
    <row r="248" spans="2:5">
      <c r="B248">
        <f t="shared" si="21"/>
        <v>1045</v>
      </c>
      <c r="C248">
        <f t="shared" si="22"/>
        <v>1.4541778014672901E-8</v>
      </c>
      <c r="D248" s="13">
        <f t="shared" si="19"/>
        <v>17.416666666666668</v>
      </c>
      <c r="E248">
        <f t="shared" si="20"/>
        <v>14.541778014672902</v>
      </c>
    </row>
    <row r="249" spans="2:5">
      <c r="B249">
        <f t="shared" si="21"/>
        <v>1050</v>
      </c>
      <c r="C249">
        <f t="shared" si="22"/>
        <v>2.0757096561755727E-8</v>
      </c>
      <c r="D249" s="13">
        <f t="shared" si="19"/>
        <v>17.5</v>
      </c>
      <c r="E249">
        <f t="shared" si="20"/>
        <v>20.757096561755727</v>
      </c>
    </row>
    <row r="250" spans="2:5">
      <c r="B250">
        <f t="shared" si="21"/>
        <v>1055</v>
      </c>
      <c r="C250">
        <f t="shared" si="22"/>
        <v>2.8027537518025689E-8</v>
      </c>
      <c r="D250" s="13">
        <f t="shared" si="19"/>
        <v>17.583333333333332</v>
      </c>
      <c r="E250">
        <f t="shared" si="20"/>
        <v>28.027537518025689</v>
      </c>
    </row>
    <row r="251" spans="2:5">
      <c r="B251">
        <f t="shared" si="21"/>
        <v>1060</v>
      </c>
      <c r="C251">
        <f t="shared" si="22"/>
        <v>3.6331167172366182E-8</v>
      </c>
      <c r="D251" s="13">
        <f t="shared" si="19"/>
        <v>17.666666666666668</v>
      </c>
      <c r="E251">
        <f t="shared" si="20"/>
        <v>36.331167172366179</v>
      </c>
    </row>
    <row r="252" spans="2:5">
      <c r="B252">
        <f t="shared" si="21"/>
        <v>1065</v>
      </c>
      <c r="C252">
        <f>$F$36*EXP(-$F$32*(B252-1020))+(1/$F$32)*($F$33+$F$34*((B252-1020)-1/$F$32))</f>
        <v>4.5646507768042331E-8</v>
      </c>
      <c r="D252" s="13">
        <f t="shared" si="19"/>
        <v>17.75</v>
      </c>
      <c r="E252">
        <f t="shared" si="20"/>
        <v>45.646507768042333</v>
      </c>
    </row>
    <row r="253" spans="2:5">
      <c r="B253">
        <f t="shared" si="21"/>
        <v>1070</v>
      </c>
      <c r="C253">
        <f t="shared" si="22"/>
        <v>5.595252802439257E-8</v>
      </c>
      <c r="D253" s="13">
        <f t="shared" si="19"/>
        <v>17.833333333333332</v>
      </c>
      <c r="E253">
        <f t="shared" si="20"/>
        <v>55.952528024392571</v>
      </c>
    </row>
    <row r="254" spans="2:5">
      <c r="B254">
        <f t="shared" si="21"/>
        <v>1075</v>
      </c>
      <c r="C254">
        <f t="shared" si="22"/>
        <v>6.7228633855559993E-8</v>
      </c>
      <c r="D254" s="13">
        <f t="shared" si="19"/>
        <v>17.916666666666668</v>
      </c>
      <c r="E254">
        <f t="shared" si="20"/>
        <v>67.228633855559991</v>
      </c>
    </row>
    <row r="255" spans="2:5">
      <c r="B255">
        <f t="shared" si="21"/>
        <v>1080</v>
      </c>
      <c r="C255">
        <f t="shared" si="22"/>
        <v>7.945465928215578E-8</v>
      </c>
      <c r="D255" s="13">
        <f t="shared" si="19"/>
        <v>18</v>
      </c>
      <c r="E255">
        <f t="shared" si="20"/>
        <v>79.454659282155774</v>
      </c>
    </row>
    <row r="256" spans="2:5">
      <c r="B256">
        <f t="shared" si="21"/>
        <v>1085</v>
      </c>
      <c r="C256">
        <f t="shared" si="22"/>
        <v>9.2610857531855871E-8</v>
      </c>
      <c r="D256" s="13">
        <f t="shared" si="19"/>
        <v>18.083333333333332</v>
      </c>
      <c r="E256">
        <f t="shared" si="20"/>
        <v>92.610857531855871</v>
      </c>
    </row>
    <row r="257" spans="2:5">
      <c r="B257">
        <f t="shared" si="21"/>
        <v>1090</v>
      </c>
      <c r="C257">
        <f t="shared" si="22"/>
        <v>1.0667789232499175E-7</v>
      </c>
      <c r="D257" s="13">
        <f t="shared" si="19"/>
        <v>18.166666666666668</v>
      </c>
      <c r="E257">
        <f t="shared" si="20"/>
        <v>106.67789232499175</v>
      </c>
    </row>
    <row r="258" spans="2:5">
      <c r="B258">
        <f t="shared" si="21"/>
        <v>1095</v>
      </c>
      <c r="C258">
        <f t="shared" si="22"/>
        <v>1.2163682934129446E-7</v>
      </c>
      <c r="D258" s="13">
        <f t="shared" si="19"/>
        <v>18.25</v>
      </c>
      <c r="E258">
        <f t="shared" si="20"/>
        <v>121.63682934129446</v>
      </c>
    </row>
    <row r="259" spans="2:5">
      <c r="B259">
        <f t="shared" si="21"/>
        <v>1100</v>
      </c>
      <c r="C259">
        <f t="shared" si="22"/>
        <v>1.3746912786403405E-7</v>
      </c>
      <c r="D259" s="13">
        <f t="shared" si="19"/>
        <v>18.333333333333332</v>
      </c>
      <c r="E259">
        <f t="shared" si="20"/>
        <v>137.46912786403405</v>
      </c>
    </row>
    <row r="260" spans="2:5">
      <c r="B260">
        <f t="shared" si="21"/>
        <v>1105</v>
      </c>
      <c r="C260">
        <f t="shared" si="22"/>
        <v>1.5415663259784703E-7</v>
      </c>
      <c r="D260" s="13">
        <f t="shared" si="19"/>
        <v>18.416666666666668</v>
      </c>
      <c r="E260">
        <f t="shared" si="20"/>
        <v>154.15663259784702</v>
      </c>
    </row>
    <row r="261" spans="2:5">
      <c r="B261">
        <f t="shared" si="21"/>
        <v>1110</v>
      </c>
      <c r="C261">
        <f t="shared" si="22"/>
        <v>1.7168156565666708E-7</v>
      </c>
      <c r="D261" s="13">
        <f t="shared" si="19"/>
        <v>18.5</v>
      </c>
      <c r="E261">
        <f t="shared" si="20"/>
        <v>171.68156565666709</v>
      </c>
    </row>
    <row r="262" spans="2:5">
      <c r="B262">
        <f t="shared" si="21"/>
        <v>1115</v>
      </c>
      <c r="C262">
        <f t="shared" si="22"/>
        <v>1.9002651871819874E-7</v>
      </c>
      <c r="D262" s="13">
        <f t="shared" si="19"/>
        <v>18.583333333333332</v>
      </c>
      <c r="E262">
        <f t="shared" si="20"/>
        <v>190.02651871819873</v>
      </c>
    </row>
    <row r="263" spans="2:5">
      <c r="B263">
        <f t="shared" si="21"/>
        <v>1120</v>
      </c>
      <c r="C263">
        <f t="shared" si="22"/>
        <v>2.0917444534148662E-7</v>
      </c>
      <c r="D263" s="13">
        <f t="shared" si="19"/>
        <v>18.666666666666668</v>
      </c>
      <c r="E263">
        <f t="shared" si="20"/>
        <v>209.1744453414866</v>
      </c>
    </row>
    <row r="264" spans="2:5">
      <c r="B264">
        <f t="shared" si="21"/>
        <v>1125</v>
      </c>
      <c r="C264">
        <f t="shared" si="22"/>
        <v>2.2910865344418747E-7</v>
      </c>
      <c r="D264" s="13">
        <f t="shared" si="19"/>
        <v>18.75</v>
      </c>
      <c r="E264">
        <f t="shared" si="20"/>
        <v>229.10865344418747</v>
      </c>
    </row>
    <row r="265" spans="2:5">
      <c r="B265">
        <f t="shared" si="21"/>
        <v>1130</v>
      </c>
      <c r="C265">
        <f t="shared" si="22"/>
        <v>2.4981279793622008E-7</v>
      </c>
      <c r="D265" s="13">
        <f t="shared" si="19"/>
        <v>18.833333333333332</v>
      </c>
      <c r="E265">
        <f t="shared" si="20"/>
        <v>249.81279793622008</v>
      </c>
    </row>
    <row r="266" spans="2:5">
      <c r="B266">
        <f t="shared" si="21"/>
        <v>1135</v>
      </c>
      <c r="C266">
        <f t="shared" si="22"/>
        <v>2.7127087350654789E-7</v>
      </c>
      <c r="D266" s="13">
        <f t="shared" si="19"/>
        <v>18.916666666666668</v>
      </c>
      <c r="E266">
        <f t="shared" si="20"/>
        <v>271.2708735065479</v>
      </c>
    </row>
    <row r="267" spans="2:5">
      <c r="B267">
        <f t="shared" si="21"/>
        <v>1140</v>
      </c>
      <c r="C267">
        <f t="shared" si="22"/>
        <v>2.934672075599076E-7</v>
      </c>
      <c r="D267" s="13">
        <f t="shared" si="19"/>
        <v>19</v>
      </c>
      <c r="E267">
        <f t="shared" si="20"/>
        <v>293.46720755990759</v>
      </c>
    </row>
    <row r="268" spans="2:5">
      <c r="B268">
        <f t="shared" si="21"/>
        <v>1145</v>
      </c>
      <c r="C268">
        <f t="shared" si="22"/>
        <v>3.1638645330036904E-7</v>
      </c>
      <c r="D268" s="13">
        <f t="shared" si="19"/>
        <v>19.083333333333332</v>
      </c>
      <c r="E268">
        <f t="shared" si="20"/>
        <v>316.38645330036906</v>
      </c>
    </row>
    <row r="269" spans="2:5">
      <c r="B269">
        <f t="shared" si="21"/>
        <v>1150</v>
      </c>
      <c r="C269">
        <f t="shared" si="22"/>
        <v>3.4001358295867174E-7</v>
      </c>
      <c r="D269" s="13">
        <f t="shared" si="19"/>
        <v>19.166666666666668</v>
      </c>
      <c r="E269">
        <f t="shared" si="20"/>
        <v>340.01358295867175</v>
      </c>
    </row>
    <row r="270" spans="2:5">
      <c r="B270">
        <f t="shared" si="21"/>
        <v>1155</v>
      </c>
      <c r="C270">
        <f t="shared" si="22"/>
        <v>3.6433388116035184E-7</v>
      </c>
      <c r="D270" s="13">
        <f t="shared" si="19"/>
        <v>19.25</v>
      </c>
      <c r="E270">
        <f t="shared" si="20"/>
        <v>364.33388116035184</v>
      </c>
    </row>
    <row r="271" spans="2:5">
      <c r="B271">
        <f t="shared" si="21"/>
        <v>1160</v>
      </c>
      <c r="C271">
        <f t="shared" si="22"/>
        <v>3.8933293843172811E-7</v>
      </c>
      <c r="D271" s="13">
        <f t="shared" si="19"/>
        <v>19.333333333333332</v>
      </c>
      <c r="E271">
        <f t="shared" si="20"/>
        <v>389.33293843172811</v>
      </c>
    </row>
    <row r="272" spans="2:5">
      <c r="B272">
        <f t="shared" si="21"/>
        <v>1165</v>
      </c>
      <c r="C272">
        <f t="shared" si="22"/>
        <v>4.1499664484088958E-7</v>
      </c>
      <c r="D272" s="13">
        <f t="shared" si="19"/>
        <v>19.416666666666668</v>
      </c>
      <c r="E272">
        <f t="shared" si="20"/>
        <v>414.99664484088959</v>
      </c>
    </row>
    <row r="273" spans="2:5">
      <c r="B273">
        <f t="shared" si="21"/>
        <v>1170</v>
      </c>
      <c r="C273">
        <f t="shared" si="22"/>
        <v>4.4131118377086936E-7</v>
      </c>
      <c r="D273" s="13">
        <f t="shared" si="19"/>
        <v>19.5</v>
      </c>
      <c r="E273">
        <f t="shared" si="20"/>
        <v>441.31118377086938</v>
      </c>
    </row>
    <row r="274" spans="2:5">
      <c r="B274">
        <f t="shared" si="21"/>
        <v>1175</v>
      </c>
      <c r="C274">
        <f t="shared" si="22"/>
        <v>4.6826302582226184E-7</v>
      </c>
      <c r="D274" s="13">
        <f t="shared" si="19"/>
        <v>19.583333333333332</v>
      </c>
      <c r="E274">
        <f t="shared" si="20"/>
        <v>468.26302582226185</v>
      </c>
    </row>
    <row r="275" spans="2:5">
      <c r="B275">
        <f t="shared" si="21"/>
        <v>1180</v>
      </c>
      <c r="C275">
        <f t="shared" si="22"/>
        <v>4.9583892284258987E-7</v>
      </c>
      <c r="D275" s="13">
        <f t="shared" si="19"/>
        <v>19.666666666666668</v>
      </c>
      <c r="E275">
        <f t="shared" si="20"/>
        <v>495.83892284258985</v>
      </c>
    </row>
    <row r="276" spans="2:5">
      <c r="B276">
        <f t="shared" si="21"/>
        <v>1185</v>
      </c>
      <c r="C276">
        <f t="shared" si="22"/>
        <v>5.2402590207979286E-7</v>
      </c>
      <c r="D276" s="13">
        <f t="shared" si="19"/>
        <v>19.75</v>
      </c>
      <c r="E276">
        <f t="shared" si="20"/>
        <v>524.0259020797929</v>
      </c>
    </row>
    <row r="277" spans="2:5">
      <c r="B277">
        <f t="shared" si="21"/>
        <v>1190</v>
      </c>
      <c r="C277">
        <f t="shared" si="22"/>
        <v>5.5281126045724575E-7</v>
      </c>
      <c r="D277" s="13">
        <f t="shared" si="19"/>
        <v>19.833333333333332</v>
      </c>
      <c r="E277">
        <f t="shared" si="20"/>
        <v>552.81126045724579</v>
      </c>
    </row>
    <row r="278" spans="2:5">
      <c r="B278">
        <f t="shared" si="21"/>
        <v>1195</v>
      </c>
      <c r="C278">
        <f t="shared" si="22"/>
        <v>5.8218255896779079E-7</v>
      </c>
      <c r="D278" s="13">
        <f t="shared" si="19"/>
        <v>19.916666666666668</v>
      </c>
      <c r="E278">
        <f t="shared" si="20"/>
        <v>582.18255896779078</v>
      </c>
    </row>
    <row r="279" spans="2:5">
      <c r="B279" s="16">
        <f t="shared" si="21"/>
        <v>1200</v>
      </c>
      <c r="C279">
        <f t="shared" si="22"/>
        <v>6.1212761718430648E-7</v>
      </c>
      <c r="D279" s="13">
        <f t="shared" si="19"/>
        <v>20</v>
      </c>
      <c r="E279">
        <f t="shared" si="20"/>
        <v>612.12761718430647</v>
      </c>
    </row>
    <row r="280" spans="2:5">
      <c r="B280">
        <f t="shared" si="21"/>
        <v>1205</v>
      </c>
      <c r="C280">
        <f>$G$36*EXP(-$G$32*(B280-1200))+(1/$G$32)*($G$33+$G$34*((B280-1200)-1/$G$32))</f>
        <v>6.4204027193027853E-7</v>
      </c>
      <c r="D280" s="13">
        <f t="shared" si="19"/>
        <v>20.083333333333332</v>
      </c>
      <c r="E280">
        <f t="shared" si="20"/>
        <v>642.04027193027855</v>
      </c>
    </row>
    <row r="281" spans="2:5">
      <c r="B281">
        <f t="shared" si="21"/>
        <v>1210</v>
      </c>
      <c r="C281">
        <f t="shared" ref="C281:C315" si="23">$G$36*EXP(-$G$32*(B281-1200))+(1/$G$32)*($G$33+$G$34*((B281-1200)-1/$G$32))</f>
        <v>6.7133110732886743E-7</v>
      </c>
      <c r="D281" s="13">
        <f t="shared" si="19"/>
        <v>20.166666666666668</v>
      </c>
      <c r="E281">
        <f t="shared" si="20"/>
        <v>671.33110732886746</v>
      </c>
    </row>
    <row r="282" spans="2:5">
      <c r="B282">
        <f t="shared" si="21"/>
        <v>1215</v>
      </c>
      <c r="C282">
        <f t="shared" si="23"/>
        <v>7.0001304965840154E-7</v>
      </c>
      <c r="D282" s="13">
        <f t="shared" si="19"/>
        <v>20.25</v>
      </c>
      <c r="E282">
        <f t="shared" si="20"/>
        <v>700.01304965840154</v>
      </c>
    </row>
    <row r="283" spans="2:5">
      <c r="B283">
        <f t="shared" si="21"/>
        <v>1220</v>
      </c>
      <c r="C283">
        <f t="shared" si="23"/>
        <v>7.2809875648786091E-7</v>
      </c>
      <c r="D283" s="13">
        <f t="shared" si="19"/>
        <v>20.333333333333332</v>
      </c>
      <c r="E283">
        <f t="shared" si="20"/>
        <v>728.0987564878609</v>
      </c>
    </row>
    <row r="284" spans="2:5">
      <c r="B284">
        <f t="shared" si="21"/>
        <v>1225</v>
      </c>
      <c r="C284">
        <f t="shared" si="23"/>
        <v>7.5560062226276333E-7</v>
      </c>
      <c r="D284" s="13">
        <f t="shared" si="19"/>
        <v>20.416666666666668</v>
      </c>
      <c r="E284">
        <f t="shared" si="20"/>
        <v>755.6006222627633</v>
      </c>
    </row>
    <row r="285" spans="2:5">
      <c r="B285">
        <f t="shared" si="21"/>
        <v>1230</v>
      </c>
      <c r="C285">
        <f t="shared" si="23"/>
        <v>7.8253078377493169E-7</v>
      </c>
      <c r="D285" s="13">
        <f t="shared" si="19"/>
        <v>20.5</v>
      </c>
      <c r="E285">
        <f t="shared" si="20"/>
        <v>782.53078377493171</v>
      </c>
    </row>
    <row r="286" spans="2:5">
      <c r="B286">
        <f t="shared" si="21"/>
        <v>1235</v>
      </c>
      <c r="C286">
        <f t="shared" si="23"/>
        <v>8.0890112551855648E-7</v>
      </c>
      <c r="D286" s="13">
        <f t="shared" si="19"/>
        <v>20.583333333333332</v>
      </c>
      <c r="E286">
        <f t="shared" si="20"/>
        <v>808.90112551855646</v>
      </c>
    </row>
    <row r="287" spans="2:5">
      <c r="B287">
        <f t="shared" si="21"/>
        <v>1240</v>
      </c>
      <c r="C287">
        <f t="shared" si="23"/>
        <v>8.3472328493491727E-7</v>
      </c>
      <c r="D287" s="13">
        <f t="shared" si="19"/>
        <v>20.666666666666668</v>
      </c>
      <c r="E287">
        <f t="shared" si="20"/>
        <v>834.72328493491727</v>
      </c>
    </row>
    <row r="288" spans="2:5">
      <c r="B288">
        <f t="shared" si="21"/>
        <v>1245</v>
      </c>
      <c r="C288">
        <f t="shared" si="23"/>
        <v>8.6000865754807858E-7</v>
      </c>
      <c r="D288" s="13">
        <f t="shared" si="19"/>
        <v>20.75</v>
      </c>
      <c r="E288">
        <f t="shared" si="20"/>
        <v>860.00865754807853</v>
      </c>
    </row>
    <row r="289" spans="2:5">
      <c r="B289">
        <f t="shared" si="21"/>
        <v>1250</v>
      </c>
      <c r="C289">
        <f t="shared" si="23"/>
        <v>8.8476840199382484E-7</v>
      </c>
      <c r="D289" s="13">
        <f t="shared" si="19"/>
        <v>20.833333333333332</v>
      </c>
      <c r="E289">
        <f t="shared" si="20"/>
        <v>884.7684019938248</v>
      </c>
    </row>
    <row r="290" spans="2:5">
      <c r="B290">
        <f t="shared" si="21"/>
        <v>1255</v>
      </c>
      <c r="C290">
        <f t="shared" si="23"/>
        <v>9.0901344494405418E-7</v>
      </c>
      <c r="D290" s="13">
        <f t="shared" si="19"/>
        <v>20.916666666666668</v>
      </c>
      <c r="E290">
        <f t="shared" si="20"/>
        <v>909.01344494405419</v>
      </c>
    </row>
    <row r="291" spans="2:5">
      <c r="B291">
        <f t="shared" si="21"/>
        <v>1260</v>
      </c>
      <c r="C291">
        <f t="shared" si="23"/>
        <v>9.3275448592880736E-7</v>
      </c>
      <c r="D291" s="13">
        <f t="shared" si="19"/>
        <v>21</v>
      </c>
      <c r="E291">
        <f t="shared" si="20"/>
        <v>932.75448592880741</v>
      </c>
    </row>
    <row r="292" spans="2:5">
      <c r="B292">
        <f t="shared" si="21"/>
        <v>1265</v>
      </c>
      <c r="C292">
        <f t="shared" si="23"/>
        <v>9.5600200205805362E-7</v>
      </c>
      <c r="D292" s="13">
        <f t="shared" si="19"/>
        <v>21.083333333333332</v>
      </c>
      <c r="E292">
        <f t="shared" si="20"/>
        <v>956.00200205805368</v>
      </c>
    </row>
    <row r="293" spans="2:5">
      <c r="B293">
        <f t="shared" si="21"/>
        <v>1270</v>
      </c>
      <c r="C293">
        <f t="shared" si="23"/>
        <v>9.7876625264532352E-7</v>
      </c>
      <c r="D293" s="13">
        <f t="shared" si="19"/>
        <v>21.166666666666668</v>
      </c>
      <c r="E293">
        <f t="shared" si="20"/>
        <v>978.76625264532356</v>
      </c>
    </row>
    <row r="294" spans="2:5">
      <c r="B294">
        <f t="shared" si="21"/>
        <v>1275</v>
      </c>
      <c r="C294">
        <f t="shared" si="23"/>
        <v>1.0010572837352252E-6</v>
      </c>
      <c r="D294" s="13">
        <f t="shared" si="19"/>
        <v>21.25</v>
      </c>
      <c r="E294">
        <f t="shared" si="20"/>
        <v>1001.0572837352253</v>
      </c>
    </row>
    <row r="295" spans="2:5">
      <c r="B295">
        <f t="shared" si="21"/>
        <v>1280</v>
      </c>
      <c r="C295">
        <f t="shared" si="23"/>
        <v>1.0228849325368433E-6</v>
      </c>
      <c r="D295" s="13">
        <f t="shared" si="19"/>
        <v>21.333333333333332</v>
      </c>
      <c r="E295">
        <f t="shared" si="20"/>
        <v>1022.8849325368433</v>
      </c>
    </row>
    <row r="296" spans="2:5">
      <c r="B296">
        <f t="shared" si="21"/>
        <v>1285</v>
      </c>
      <c r="C296">
        <f t="shared" si="23"/>
        <v>1.0442588317649789E-6</v>
      </c>
      <c r="D296" s="13">
        <f t="shared" ref="D296:D359" si="24">B296/60</f>
        <v>21.416666666666668</v>
      </c>
      <c r="E296">
        <f t="shared" ref="E296:E359" si="25">C296*10^9</f>
        <v>1044.2588317649788</v>
      </c>
    </row>
    <row r="297" spans="2:5">
      <c r="B297">
        <f t="shared" si="21"/>
        <v>1290</v>
      </c>
      <c r="C297">
        <f t="shared" si="23"/>
        <v>1.0651884138911407E-6</v>
      </c>
      <c r="D297" s="13">
        <f t="shared" si="24"/>
        <v>21.5</v>
      </c>
      <c r="E297">
        <f t="shared" si="25"/>
        <v>1065.1884138911407</v>
      </c>
    </row>
    <row r="298" spans="2:5">
      <c r="B298">
        <f t="shared" si="21"/>
        <v>1295</v>
      </c>
      <c r="C298">
        <f t="shared" si="23"/>
        <v>1.0856829153061713E-6</v>
      </c>
      <c r="D298" s="13">
        <f t="shared" si="24"/>
        <v>21.583333333333332</v>
      </c>
      <c r="E298">
        <f t="shared" si="25"/>
        <v>1085.6829153061713</v>
      </c>
    </row>
    <row r="299" spans="2:5">
      <c r="B299">
        <f t="shared" ref="B299:B362" si="26">B298+$J$31/372</f>
        <v>1300</v>
      </c>
      <c r="C299">
        <f t="shared" si="23"/>
        <v>1.1057513803963404E-6</v>
      </c>
      <c r="D299" s="13">
        <f t="shared" si="24"/>
        <v>21.666666666666668</v>
      </c>
      <c r="E299">
        <f t="shared" si="25"/>
        <v>1105.7513803963404</v>
      </c>
    </row>
    <row r="300" spans="2:5">
      <c r="B300">
        <f t="shared" si="26"/>
        <v>1305</v>
      </c>
      <c r="C300">
        <f t="shared" si="23"/>
        <v>1.1254026655347023E-6</v>
      </c>
      <c r="D300" s="13">
        <f t="shared" si="24"/>
        <v>21.75</v>
      </c>
      <c r="E300">
        <f t="shared" si="25"/>
        <v>1125.4026655347022</v>
      </c>
    </row>
    <row r="301" spans="2:5">
      <c r="B301">
        <f t="shared" si="26"/>
        <v>1310</v>
      </c>
      <c r="C301">
        <f t="shared" si="23"/>
        <v>1.1446454429894854E-6</v>
      </c>
      <c r="D301" s="13">
        <f t="shared" si="24"/>
        <v>21.833333333333332</v>
      </c>
      <c r="E301">
        <f t="shared" si="25"/>
        <v>1144.6454429894854</v>
      </c>
    </row>
    <row r="302" spans="2:5">
      <c r="B302">
        <f t="shared" si="26"/>
        <v>1315</v>
      </c>
      <c r="C302">
        <f t="shared" si="23"/>
        <v>1.1634882047512318E-6</v>
      </c>
      <c r="D302" s="13">
        <f t="shared" si="24"/>
        <v>21.916666666666668</v>
      </c>
      <c r="E302">
        <f t="shared" si="25"/>
        <v>1163.4882047512317</v>
      </c>
    </row>
    <row r="303" spans="2:5">
      <c r="B303">
        <f t="shared" si="26"/>
        <v>1320</v>
      </c>
      <c r="C303">
        <f t="shared" si="23"/>
        <v>1.1819392662803817E-6</v>
      </c>
      <c r="D303" s="13">
        <f t="shared" si="24"/>
        <v>22</v>
      </c>
      <c r="E303">
        <f t="shared" si="25"/>
        <v>1181.9392662803816</v>
      </c>
    </row>
    <row r="304" spans="2:5">
      <c r="B304">
        <f t="shared" si="26"/>
        <v>1325</v>
      </c>
      <c r="C304">
        <f t="shared" si="23"/>
        <v>1.2000067701769504E-6</v>
      </c>
      <c r="D304" s="13">
        <f t="shared" si="24"/>
        <v>22.083333333333332</v>
      </c>
      <c r="E304">
        <f t="shared" si="25"/>
        <v>1200.0067701769503</v>
      </c>
    </row>
    <row r="305" spans="2:5">
      <c r="B305">
        <f t="shared" si="26"/>
        <v>1330</v>
      </c>
      <c r="C305">
        <f t="shared" si="23"/>
        <v>1.2176986897739239E-6</v>
      </c>
      <c r="D305" s="13">
        <f t="shared" si="24"/>
        <v>22.166666666666668</v>
      </c>
      <c r="E305">
        <f t="shared" si="25"/>
        <v>1217.6986897739239</v>
      </c>
    </row>
    <row r="306" spans="2:5">
      <c r="B306">
        <f t="shared" si="26"/>
        <v>1335</v>
      </c>
      <c r="C306">
        <f t="shared" si="23"/>
        <v>1.2350228326559528E-6</v>
      </c>
      <c r="D306" s="13">
        <f t="shared" si="24"/>
        <v>22.25</v>
      </c>
      <c r="E306">
        <f t="shared" si="25"/>
        <v>1235.0228326559527</v>
      </c>
    </row>
    <row r="307" spans="2:5">
      <c r="B307">
        <f t="shared" si="26"/>
        <v>1340</v>
      </c>
      <c r="C307">
        <f t="shared" si="23"/>
        <v>1.2519868441049022E-6</v>
      </c>
      <c r="D307" s="13">
        <f t="shared" si="24"/>
        <v>22.333333333333332</v>
      </c>
      <c r="E307">
        <f t="shared" si="25"/>
        <v>1251.9868441049023</v>
      </c>
    </row>
    <row r="308" spans="2:5">
      <c r="B308">
        <f t="shared" si="26"/>
        <v>1345</v>
      </c>
      <c r="C308">
        <f t="shared" si="23"/>
        <v>1.2685982104737757E-6</v>
      </c>
      <c r="D308" s="13">
        <f t="shared" si="24"/>
        <v>22.416666666666668</v>
      </c>
      <c r="E308">
        <f t="shared" si="25"/>
        <v>1268.5982104737757</v>
      </c>
    </row>
    <row r="309" spans="2:5">
      <c r="B309">
        <f t="shared" si="26"/>
        <v>1350</v>
      </c>
      <c r="C309">
        <f t="shared" si="23"/>
        <v>1.284864262490501E-6</v>
      </c>
      <c r="D309" s="13">
        <f t="shared" si="24"/>
        <v>22.5</v>
      </c>
      <c r="E309">
        <f t="shared" si="25"/>
        <v>1284.864262490501</v>
      </c>
    </row>
    <row r="310" spans="2:5">
      <c r="B310">
        <f t="shared" si="26"/>
        <v>1355</v>
      </c>
      <c r="C310">
        <f t="shared" si="23"/>
        <v>1.3007921784930402E-6</v>
      </c>
      <c r="D310" s="13">
        <f t="shared" si="24"/>
        <v>22.583333333333332</v>
      </c>
      <c r="E310">
        <f t="shared" si="25"/>
        <v>1300.7921784930402</v>
      </c>
    </row>
    <row r="311" spans="2:5">
      <c r="B311">
        <f t="shared" si="26"/>
        <v>1360</v>
      </c>
      <c r="C311">
        <f t="shared" si="23"/>
        <v>1.3163889875972452E-6</v>
      </c>
      <c r="D311" s="13">
        <f t="shared" si="24"/>
        <v>22.666666666666668</v>
      </c>
      <c r="E311">
        <f t="shared" si="25"/>
        <v>1316.3889875972452</v>
      </c>
    </row>
    <row r="312" spans="2:5">
      <c r="B312">
        <f t="shared" si="26"/>
        <v>1365</v>
      </c>
      <c r="C312">
        <f t="shared" si="23"/>
        <v>1.3316615727988648E-6</v>
      </c>
      <c r="D312" s="13">
        <f t="shared" si="24"/>
        <v>22.75</v>
      </c>
      <c r="E312">
        <f t="shared" si="25"/>
        <v>1331.6615727988647</v>
      </c>
    </row>
    <row r="313" spans="2:5">
      <c r="B313">
        <f t="shared" si="26"/>
        <v>1370</v>
      </c>
      <c r="C313">
        <f t="shared" si="23"/>
        <v>1.3466166740110632E-6</v>
      </c>
      <c r="D313" s="13">
        <f t="shared" si="24"/>
        <v>22.833333333333332</v>
      </c>
      <c r="E313">
        <f t="shared" si="25"/>
        <v>1346.6166740110632</v>
      </c>
    </row>
    <row r="314" spans="2:5">
      <c r="B314">
        <f t="shared" si="26"/>
        <v>1375</v>
      </c>
      <c r="C314">
        <f t="shared" si="23"/>
        <v>1.3612608910387993E-6</v>
      </c>
      <c r="D314" s="13">
        <f t="shared" si="24"/>
        <v>22.916666666666668</v>
      </c>
      <c r="E314">
        <f t="shared" si="25"/>
        <v>1361.2608910387994</v>
      </c>
    </row>
    <row r="315" spans="2:5">
      <c r="B315" s="16">
        <f t="shared" si="26"/>
        <v>1380</v>
      </c>
      <c r="C315">
        <f t="shared" si="23"/>
        <v>1.3756006864913705E-6</v>
      </c>
      <c r="D315" s="13">
        <f t="shared" si="24"/>
        <v>23</v>
      </c>
      <c r="E315">
        <f t="shared" si="25"/>
        <v>1375.6006864913707</v>
      </c>
    </row>
    <row r="316" spans="2:5">
      <c r="B316">
        <f t="shared" si="26"/>
        <v>1385</v>
      </c>
      <c r="C316">
        <f>$H$36*EXP(-$H$32*(B316-1380))+(1/$H$32)*($H$33+$H$34*((B316-1380)-1/$H$32))</f>
        <v>1.3890481526803088E-6</v>
      </c>
      <c r="D316" s="13">
        <f t="shared" si="24"/>
        <v>23.083333333333332</v>
      </c>
      <c r="E316">
        <f t="shared" si="25"/>
        <v>1389.0481526803089</v>
      </c>
    </row>
    <row r="317" spans="2:5">
      <c r="B317">
        <f t="shared" si="26"/>
        <v>1390</v>
      </c>
      <c r="C317">
        <f t="shared" ref="C317:C351" si="27">$H$36*EXP(-$H$32*(B317-1380))+(1/$H$32)*($H$33+$H$34*((B317-1380)-1/$H$32))</f>
        <v>1.4010317497247372E-6</v>
      </c>
      <c r="D317" s="13">
        <f t="shared" si="24"/>
        <v>23.166666666666668</v>
      </c>
      <c r="E317">
        <f t="shared" si="25"/>
        <v>1401.0317497247372</v>
      </c>
    </row>
    <row r="318" spans="2:5">
      <c r="B318">
        <f t="shared" si="26"/>
        <v>1395</v>
      </c>
      <c r="C318">
        <f t="shared" si="27"/>
        <v>1.4115819082956808E-6</v>
      </c>
      <c r="D318" s="13">
        <f t="shared" si="24"/>
        <v>23.25</v>
      </c>
      <c r="E318">
        <f t="shared" si="25"/>
        <v>1411.5819082956807</v>
      </c>
    </row>
    <row r="319" spans="2:5">
      <c r="B319">
        <f t="shared" si="26"/>
        <v>1400</v>
      </c>
      <c r="C319">
        <f t="shared" si="27"/>
        <v>1.4207284264763813E-6</v>
      </c>
      <c r="D319" s="13">
        <f t="shared" si="24"/>
        <v>23.333333333333332</v>
      </c>
      <c r="E319">
        <f t="shared" si="25"/>
        <v>1420.7284264763812</v>
      </c>
    </row>
    <row r="320" spans="2:5">
      <c r="B320">
        <f t="shared" si="26"/>
        <v>1405</v>
      </c>
      <c r="C320">
        <f t="shared" si="27"/>
        <v>1.4285004829124262E-6</v>
      </c>
      <c r="D320" s="13">
        <f t="shared" si="24"/>
        <v>23.416666666666668</v>
      </c>
      <c r="E320">
        <f t="shared" si="25"/>
        <v>1428.5004829124262</v>
      </c>
    </row>
    <row r="321" spans="2:5">
      <c r="B321">
        <f t="shared" si="26"/>
        <v>1410</v>
      </c>
      <c r="C321">
        <f t="shared" si="27"/>
        <v>1.4349266496885201E-6</v>
      </c>
      <c r="D321" s="13">
        <f t="shared" si="24"/>
        <v>23.5</v>
      </c>
      <c r="E321">
        <f t="shared" si="25"/>
        <v>1434.92664968852</v>
      </c>
    </row>
    <row r="322" spans="2:5">
      <c r="B322">
        <f t="shared" si="26"/>
        <v>1415</v>
      </c>
      <c r="C322">
        <f t="shared" si="27"/>
        <v>1.440034904937564E-6</v>
      </c>
      <c r="D322" s="13">
        <f t="shared" si="24"/>
        <v>23.583333333333332</v>
      </c>
      <c r="E322">
        <f t="shared" si="25"/>
        <v>1440.0349049375641</v>
      </c>
    </row>
    <row r="323" spans="2:5">
      <c r="B323">
        <f t="shared" si="26"/>
        <v>1420</v>
      </c>
      <c r="C323">
        <f t="shared" si="27"/>
        <v>1.4438526451876393E-6</v>
      </c>
      <c r="D323" s="13">
        <f t="shared" si="24"/>
        <v>23.666666666666668</v>
      </c>
      <c r="E323">
        <f t="shared" si="25"/>
        <v>1443.8526451876394</v>
      </c>
    </row>
    <row r="324" spans="2:5">
      <c r="B324">
        <f t="shared" si="26"/>
        <v>1425</v>
      </c>
      <c r="C324">
        <f t="shared" si="27"/>
        <v>1.4464066974523023E-6</v>
      </c>
      <c r="D324" s="13">
        <f t="shared" si="24"/>
        <v>23.75</v>
      </c>
      <c r="E324">
        <f t="shared" si="25"/>
        <v>1446.4066974523023</v>
      </c>
    </row>
    <row r="325" spans="2:5">
      <c r="B325">
        <f t="shared" si="26"/>
        <v>1430</v>
      </c>
      <c r="C325">
        <f t="shared" si="27"/>
        <v>1.447723331069567E-6</v>
      </c>
      <c r="D325" s="13">
        <f t="shared" si="24"/>
        <v>23.833333333333332</v>
      </c>
      <c r="E325">
        <f t="shared" si="25"/>
        <v>1447.7233310695669</v>
      </c>
    </row>
    <row r="326" spans="2:5">
      <c r="B326">
        <f t="shared" si="26"/>
        <v>1435</v>
      </c>
      <c r="C326">
        <f t="shared" si="27"/>
        <v>1.4478282692947678E-6</v>
      </c>
      <c r="D326" s="13">
        <f t="shared" si="24"/>
        <v>23.916666666666668</v>
      </c>
      <c r="E326">
        <f t="shared" si="25"/>
        <v>1447.8282692947678</v>
      </c>
    </row>
    <row r="327" spans="2:5">
      <c r="B327">
        <f t="shared" si="26"/>
        <v>1440</v>
      </c>
      <c r="C327">
        <f t="shared" si="27"/>
        <v>1.4467467006524382E-6</v>
      </c>
      <c r="D327" s="13">
        <f t="shared" si="24"/>
        <v>24</v>
      </c>
      <c r="E327">
        <f t="shared" si="25"/>
        <v>1446.7467006524382</v>
      </c>
    </row>
    <row r="328" spans="2:5">
      <c r="B328">
        <f t="shared" si="26"/>
        <v>1445</v>
      </c>
      <c r="C328">
        <f t="shared" si="27"/>
        <v>1.4445032900522062E-6</v>
      </c>
      <c r="D328" s="13">
        <f t="shared" si="24"/>
        <v>24.083333333333332</v>
      </c>
      <c r="E328">
        <f t="shared" si="25"/>
        <v>1444.5032900522062</v>
      </c>
    </row>
    <row r="329" spans="2:5">
      <c r="B329">
        <f t="shared" si="26"/>
        <v>1450</v>
      </c>
      <c r="C329">
        <f t="shared" si="27"/>
        <v>1.4411221896736135E-6</v>
      </c>
      <c r="D329" s="13">
        <f t="shared" si="24"/>
        <v>24.166666666666668</v>
      </c>
      <c r="E329">
        <f t="shared" si="25"/>
        <v>1441.1221896736135</v>
      </c>
    </row>
    <row r="330" spans="2:5">
      <c r="B330">
        <f t="shared" si="26"/>
        <v>1455</v>
      </c>
      <c r="C330">
        <f t="shared" si="27"/>
        <v>1.4366270496246666E-6</v>
      </c>
      <c r="D330" s="13">
        <f t="shared" si="24"/>
        <v>24.25</v>
      </c>
      <c r="E330">
        <f t="shared" si="25"/>
        <v>1436.6270496246666</v>
      </c>
    </row>
    <row r="331" spans="2:5">
      <c r="B331">
        <f t="shared" si="26"/>
        <v>1460</v>
      </c>
      <c r="C331">
        <f t="shared" si="27"/>
        <v>1.431041028378817E-6</v>
      </c>
      <c r="D331" s="13">
        <f t="shared" si="24"/>
        <v>24.333333333333332</v>
      </c>
      <c r="E331">
        <f t="shared" si="25"/>
        <v>1431.0410283788169</v>
      </c>
    </row>
    <row r="332" spans="2:5">
      <c r="B332">
        <f t="shared" si="26"/>
        <v>1465</v>
      </c>
      <c r="C332">
        <f t="shared" si="27"/>
        <v>1.4243868029949787E-6</v>
      </c>
      <c r="D332" s="13">
        <f t="shared" si="24"/>
        <v>24.416666666666668</v>
      </c>
      <c r="E332">
        <f t="shared" si="25"/>
        <v>1424.3868029949788</v>
      </c>
    </row>
    <row r="333" spans="2:5">
      <c r="B333">
        <f t="shared" si="26"/>
        <v>1470</v>
      </c>
      <c r="C333">
        <f t="shared" si="27"/>
        <v>1.416686579125092E-6</v>
      </c>
      <c r="D333" s="13">
        <f t="shared" si="24"/>
        <v>24.5</v>
      </c>
      <c r="E333">
        <f t="shared" si="25"/>
        <v>1416.6865791250921</v>
      </c>
    </row>
    <row r="334" spans="2:5">
      <c r="B334">
        <f t="shared" si="26"/>
        <v>1475</v>
      </c>
      <c r="C334">
        <f t="shared" si="27"/>
        <v>1.4079621008136603E-6</v>
      </c>
      <c r="D334" s="13">
        <f t="shared" si="24"/>
        <v>24.583333333333332</v>
      </c>
      <c r="E334">
        <f t="shared" si="25"/>
        <v>1407.9621008136603</v>
      </c>
    </row>
    <row r="335" spans="2:5">
      <c r="B335">
        <f t="shared" si="26"/>
        <v>1480</v>
      </c>
      <c r="C335">
        <f t="shared" si="27"/>
        <v>1.3982346600935636E-6</v>
      </c>
      <c r="D335" s="13">
        <f t="shared" si="24"/>
        <v>24.666666666666668</v>
      </c>
      <c r="E335">
        <f t="shared" si="25"/>
        <v>1398.2346600935637</v>
      </c>
    </row>
    <row r="336" spans="2:5">
      <c r="B336">
        <f t="shared" si="26"/>
        <v>1485</v>
      </c>
      <c r="C336">
        <f t="shared" si="27"/>
        <v>1.3875251063824041E-6</v>
      </c>
      <c r="D336" s="13">
        <f t="shared" si="24"/>
        <v>24.75</v>
      </c>
      <c r="E336">
        <f t="shared" si="25"/>
        <v>1387.5251063824041</v>
      </c>
    </row>
    <row r="337" spans="2:5">
      <c r="B337">
        <f t="shared" si="26"/>
        <v>1490</v>
      </c>
      <c r="C337">
        <f t="shared" si="27"/>
        <v>1.3758538556835211E-6</v>
      </c>
      <c r="D337" s="13">
        <f t="shared" si="24"/>
        <v>24.833333333333332</v>
      </c>
      <c r="E337">
        <f t="shared" si="25"/>
        <v>1375.853855683521</v>
      </c>
    </row>
    <row r="338" spans="2:5">
      <c r="B338">
        <f t="shared" si="26"/>
        <v>1495</v>
      </c>
      <c r="C338">
        <f t="shared" si="27"/>
        <v>1.3632408995957333E-6</v>
      </c>
      <c r="D338" s="13">
        <f t="shared" si="24"/>
        <v>24.916666666666668</v>
      </c>
      <c r="E338">
        <f t="shared" si="25"/>
        <v>1363.2408995957333</v>
      </c>
    </row>
    <row r="339" spans="2:5">
      <c r="B339">
        <f t="shared" si="26"/>
        <v>1500</v>
      </c>
      <c r="C339">
        <f t="shared" si="27"/>
        <v>1.3497058141357901E-6</v>
      </c>
      <c r="D339" s="13">
        <f t="shared" si="24"/>
        <v>25</v>
      </c>
      <c r="E339">
        <f t="shared" si="25"/>
        <v>1349.70581413579</v>
      </c>
    </row>
    <row r="340" spans="2:5">
      <c r="B340">
        <f t="shared" si="26"/>
        <v>1505</v>
      </c>
      <c r="C340">
        <f t="shared" si="27"/>
        <v>1.335267768377427E-6</v>
      </c>
      <c r="D340" s="13">
        <f t="shared" si="24"/>
        <v>25.083333333333332</v>
      </c>
      <c r="E340">
        <f t="shared" si="25"/>
        <v>1335.267768377427</v>
      </c>
    </row>
    <row r="341" spans="2:5">
      <c r="B341">
        <f t="shared" si="26"/>
        <v>1510</v>
      </c>
      <c r="C341">
        <f t="shared" si="27"/>
        <v>1.3199455329108245E-6</v>
      </c>
      <c r="D341" s="13">
        <f t="shared" si="24"/>
        <v>25.166666666666668</v>
      </c>
      <c r="E341">
        <f t="shared" si="25"/>
        <v>1319.9455329108246</v>
      </c>
    </row>
    <row r="342" spans="2:5">
      <c r="B342">
        <f t="shared" si="26"/>
        <v>1515</v>
      </c>
      <c r="C342">
        <f t="shared" si="27"/>
        <v>1.3037574881262211E-6</v>
      </c>
      <c r="D342" s="13">
        <f t="shared" si="24"/>
        <v>25.25</v>
      </c>
      <c r="E342">
        <f t="shared" si="25"/>
        <v>1303.757488126221</v>
      </c>
    </row>
    <row r="343" spans="2:5">
      <c r="B343">
        <f t="shared" si="26"/>
        <v>1520</v>
      </c>
      <c r="C343">
        <f t="shared" si="27"/>
        <v>1.2867216323253297E-6</v>
      </c>
      <c r="D343" s="13">
        <f t="shared" si="24"/>
        <v>25.333333333333332</v>
      </c>
      <c r="E343">
        <f t="shared" si="25"/>
        <v>1286.7216323253297</v>
      </c>
    </row>
    <row r="344" spans="2:5">
      <c r="B344">
        <f t="shared" si="26"/>
        <v>1525</v>
      </c>
      <c r="C344">
        <f t="shared" si="27"/>
        <v>1.2688555896641236E-6</v>
      </c>
      <c r="D344" s="13">
        <f t="shared" si="24"/>
        <v>25.416666666666668</v>
      </c>
      <c r="E344">
        <f t="shared" si="25"/>
        <v>1268.8555896641235</v>
      </c>
    </row>
    <row r="345" spans="2:5">
      <c r="B345">
        <f t="shared" si="26"/>
        <v>1530</v>
      </c>
      <c r="C345">
        <f t="shared" si="27"/>
        <v>1.2501766179305206E-6</v>
      </c>
      <c r="D345" s="13">
        <f t="shared" si="24"/>
        <v>25.5</v>
      </c>
      <c r="E345">
        <f t="shared" si="25"/>
        <v>1250.1766179305207</v>
      </c>
    </row>
    <row r="346" spans="2:5">
      <c r="B346">
        <f t="shared" si="26"/>
        <v>1535</v>
      </c>
      <c r="C346">
        <f t="shared" si="27"/>
        <v>1.230701616160383E-6</v>
      </c>
      <c r="D346" s="13">
        <f t="shared" si="24"/>
        <v>25.583333333333332</v>
      </c>
      <c r="E346">
        <f t="shared" si="25"/>
        <v>1230.7016161603831</v>
      </c>
    </row>
    <row r="347" spans="2:5">
      <c r="B347">
        <f t="shared" si="26"/>
        <v>1540</v>
      </c>
      <c r="C347">
        <f t="shared" si="27"/>
        <v>1.2104471320951946E-6</v>
      </c>
      <c r="D347" s="13">
        <f t="shared" si="24"/>
        <v>25.666666666666668</v>
      </c>
      <c r="E347">
        <f t="shared" si="25"/>
        <v>1210.4471320951945</v>
      </c>
    </row>
    <row r="348" spans="2:5">
      <c r="B348">
        <f t="shared" si="26"/>
        <v>1545</v>
      </c>
      <c r="C348">
        <f t="shared" si="27"/>
        <v>1.189429369484709E-6</v>
      </c>
      <c r="D348" s="13">
        <f t="shared" si="24"/>
        <v>25.75</v>
      </c>
      <c r="E348">
        <f t="shared" si="25"/>
        <v>1189.429369484709</v>
      </c>
    </row>
    <row r="349" spans="2:5">
      <c r="B349">
        <f t="shared" si="26"/>
        <v>1550</v>
      </c>
      <c r="C349">
        <f t="shared" si="27"/>
        <v>1.1676641952377965E-6</v>
      </c>
      <c r="D349" s="13">
        <f t="shared" si="24"/>
        <v>25.833333333333332</v>
      </c>
      <c r="E349">
        <f t="shared" si="25"/>
        <v>1167.6641952377965</v>
      </c>
    </row>
    <row r="350" spans="2:5">
      <c r="B350">
        <f t="shared" si="26"/>
        <v>1555</v>
      </c>
      <c r="C350">
        <f t="shared" si="27"/>
        <v>1.1451671464246357E-6</v>
      </c>
      <c r="D350" s="13">
        <f t="shared" si="24"/>
        <v>25.916666666666668</v>
      </c>
      <c r="E350">
        <f t="shared" si="25"/>
        <v>1145.1671464246358</v>
      </c>
    </row>
    <row r="351" spans="2:5">
      <c r="B351" s="16">
        <f t="shared" si="26"/>
        <v>1560</v>
      </c>
      <c r="C351">
        <f t="shared" si="27"/>
        <v>1.1219534371333433E-6</v>
      </c>
      <c r="D351" s="13">
        <f t="shared" si="24"/>
        <v>26</v>
      </c>
      <c r="E351">
        <f t="shared" si="25"/>
        <v>1121.9534371333432</v>
      </c>
    </row>
    <row r="352" spans="2:5">
      <c r="B352">
        <f t="shared" si="26"/>
        <v>1565</v>
      </c>
      <c r="C352">
        <f>$I$36*EXP(-$I$32*(B352-1560))+(1/$I$32)*($I$33+$I$34*((B352-1560)-1/$I$32))</f>
        <v>1.0986322011381841E-6</v>
      </c>
      <c r="D352" s="13">
        <f t="shared" si="24"/>
        <v>26.083333333333332</v>
      </c>
      <c r="E352">
        <f t="shared" si="25"/>
        <v>1098.632201138184</v>
      </c>
    </row>
    <row r="353" spans="2:5">
      <c r="B353">
        <f t="shared" si="26"/>
        <v>1570</v>
      </c>
      <c r="C353">
        <f t="shared" ref="C353:C416" si="28">$I$36*EXP(-$I$32*(B353-1560))+(1/$I$32)*($I$33+$I$34*((B353-1560)-1/$I$32))</f>
        <v>1.0757957631614497E-6</v>
      </c>
      <c r="D353" s="13">
        <f t="shared" si="24"/>
        <v>26.166666666666668</v>
      </c>
      <c r="E353">
        <f t="shared" si="25"/>
        <v>1075.7957631614497</v>
      </c>
    </row>
    <row r="354" spans="2:5">
      <c r="B354">
        <f t="shared" si="26"/>
        <v>1575</v>
      </c>
      <c r="C354">
        <f t="shared" si="28"/>
        <v>1.0534340453016637E-6</v>
      </c>
      <c r="D354" s="13">
        <f t="shared" si="24"/>
        <v>26.25</v>
      </c>
      <c r="E354">
        <f t="shared" si="25"/>
        <v>1053.4340453016637</v>
      </c>
    </row>
    <row r="355" spans="2:5">
      <c r="B355">
        <f t="shared" si="26"/>
        <v>1580</v>
      </c>
      <c r="C355">
        <f t="shared" si="28"/>
        <v>1.0315371791551081E-6</v>
      </c>
      <c r="D355" s="13">
        <f t="shared" si="24"/>
        <v>26.333333333333332</v>
      </c>
      <c r="E355">
        <f t="shared" si="25"/>
        <v>1031.5371791551081</v>
      </c>
    </row>
    <row r="356" spans="2:5">
      <c r="B356">
        <f t="shared" si="26"/>
        <v>1585</v>
      </c>
      <c r="C356">
        <f t="shared" si="28"/>
        <v>1.0100955014608185E-6</v>
      </c>
      <c r="D356" s="13">
        <f t="shared" si="24"/>
        <v>26.416666666666668</v>
      </c>
      <c r="E356">
        <f t="shared" si="25"/>
        <v>1010.0955014608185</v>
      </c>
    </row>
    <row r="357" spans="2:5">
      <c r="B357">
        <f t="shared" si="26"/>
        <v>1590</v>
      </c>
      <c r="C357">
        <f t="shared" si="28"/>
        <v>9.8909954983610997E-7</v>
      </c>
      <c r="D357" s="13">
        <f t="shared" si="24"/>
        <v>26.5</v>
      </c>
      <c r="E357">
        <f t="shared" si="25"/>
        <v>989.09954983610999</v>
      </c>
    </row>
    <row r="358" spans="2:5">
      <c r="B358">
        <f t="shared" si="26"/>
        <v>1595</v>
      </c>
      <c r="C358">
        <f t="shared" si="28"/>
        <v>9.68540058600753E-7</v>
      </c>
      <c r="D358" s="13">
        <f t="shared" si="24"/>
        <v>26.583333333333332</v>
      </c>
      <c r="E358">
        <f t="shared" si="25"/>
        <v>968.54005860075301</v>
      </c>
    </row>
    <row r="359" spans="2:5">
      <c r="B359">
        <f t="shared" si="26"/>
        <v>1600</v>
      </c>
      <c r="C359">
        <f t="shared" si="28"/>
        <v>9.4840795468795428E-7</v>
      </c>
      <c r="D359" s="13">
        <f t="shared" si="24"/>
        <v>26.666666666666668</v>
      </c>
      <c r="E359">
        <f t="shared" si="25"/>
        <v>948.40795468795432</v>
      </c>
    </row>
    <row r="360" spans="2:5">
      <c r="B360">
        <f t="shared" si="26"/>
        <v>1605</v>
      </c>
      <c r="C360">
        <f t="shared" si="28"/>
        <v>9.2869435364034161E-7</v>
      </c>
      <c r="D360" s="13">
        <f t="shared" ref="D360:D423" si="29">B360/60</f>
        <v>26.75</v>
      </c>
      <c r="E360">
        <f t="shared" ref="E360:E423" si="30">C360*10^9</f>
        <v>928.69435364034166</v>
      </c>
    </row>
    <row r="361" spans="2:5">
      <c r="B361">
        <f t="shared" si="26"/>
        <v>1610</v>
      </c>
      <c r="C361">
        <f t="shared" si="28"/>
        <v>9.093905556891807E-7</v>
      </c>
      <c r="D361" s="13">
        <f t="shared" si="29"/>
        <v>26.833333333333332</v>
      </c>
      <c r="E361">
        <f t="shared" si="30"/>
        <v>909.3905556891807</v>
      </c>
    </row>
    <row r="362" spans="2:5">
      <c r="B362">
        <f t="shared" si="26"/>
        <v>1615</v>
      </c>
      <c r="C362">
        <f t="shared" si="28"/>
        <v>8.9048804191509937E-7</v>
      </c>
      <c r="D362" s="13">
        <f t="shared" si="29"/>
        <v>26.916666666666668</v>
      </c>
      <c r="E362">
        <f t="shared" si="30"/>
        <v>890.48804191509942</v>
      </c>
    </row>
    <row r="363" spans="2:5">
      <c r="B363">
        <f t="shared" ref="B363:B426" si="31">B362+$J$31/372</f>
        <v>1620</v>
      </c>
      <c r="C363">
        <f t="shared" si="28"/>
        <v>8.7197847048862039E-7</v>
      </c>
      <c r="D363" s="13">
        <f t="shared" si="29"/>
        <v>27</v>
      </c>
      <c r="E363">
        <f t="shared" si="30"/>
        <v>871.97847048862036</v>
      </c>
    </row>
    <row r="364" spans="2:5">
      <c r="B364">
        <f t="shared" si="31"/>
        <v>1625</v>
      </c>
      <c r="C364">
        <f t="shared" si="28"/>
        <v>8.5385367298884539E-7</v>
      </c>
      <c r="D364" s="13">
        <f t="shared" si="29"/>
        <v>27.083333333333332</v>
      </c>
      <c r="E364">
        <f t="shared" si="30"/>
        <v>853.85367298884535</v>
      </c>
    </row>
    <row r="365" spans="2:5">
      <c r="B365">
        <f t="shared" si="31"/>
        <v>1630</v>
      </c>
      <c r="C365">
        <f t="shared" si="28"/>
        <v>8.3610565079866661E-7</v>
      </c>
      <c r="D365" s="13">
        <f t="shared" si="29"/>
        <v>27.166666666666668</v>
      </c>
      <c r="E365">
        <f t="shared" si="30"/>
        <v>836.1056507986666</v>
      </c>
    </row>
    <row r="366" spans="2:5">
      <c r="B366">
        <f t="shared" si="31"/>
        <v>1635</v>
      </c>
      <c r="C366">
        <f t="shared" si="28"/>
        <v>8.1872657157491337E-7</v>
      </c>
      <c r="D366" s="13">
        <f t="shared" si="29"/>
        <v>27.25</v>
      </c>
      <c r="E366">
        <f t="shared" si="30"/>
        <v>818.72657157491335</v>
      </c>
    </row>
    <row r="367" spans="2:5">
      <c r="B367">
        <f t="shared" si="31"/>
        <v>1640</v>
      </c>
      <c r="C367">
        <f t="shared" si="28"/>
        <v>8.017087657918763E-7</v>
      </c>
      <c r="D367" s="13">
        <f t="shared" si="29"/>
        <v>27.333333333333332</v>
      </c>
      <c r="E367">
        <f t="shared" si="30"/>
        <v>801.70876579187632</v>
      </c>
    </row>
    <row r="368" spans="2:5">
      <c r="B368">
        <f t="shared" si="31"/>
        <v>1645</v>
      </c>
      <c r="C368">
        <f t="shared" si="28"/>
        <v>7.8504472335668507E-7</v>
      </c>
      <c r="D368" s="13">
        <f t="shared" si="29"/>
        <v>27.416666666666668</v>
      </c>
      <c r="E368">
        <f t="shared" si="30"/>
        <v>785.04472335668504</v>
      </c>
    </row>
    <row r="369" spans="2:5">
      <c r="B369">
        <f t="shared" si="31"/>
        <v>1650</v>
      </c>
      <c r="C369">
        <f t="shared" si="28"/>
        <v>7.6872709029504535E-7</v>
      </c>
      <c r="D369" s="13">
        <f t="shared" si="29"/>
        <v>27.5</v>
      </c>
      <c r="E369">
        <f t="shared" si="30"/>
        <v>768.7270902950454</v>
      </c>
    </row>
    <row r="370" spans="2:5">
      <c r="B370">
        <f t="shared" si="31"/>
        <v>1655</v>
      </c>
      <c r="C370">
        <f t="shared" si="28"/>
        <v>7.5274866550587088E-7</v>
      </c>
      <c r="D370" s="13">
        <f t="shared" si="29"/>
        <v>27.583333333333332</v>
      </c>
      <c r="E370">
        <f t="shared" si="30"/>
        <v>752.74866550587092</v>
      </c>
    </row>
    <row r="371" spans="2:5">
      <c r="B371">
        <f t="shared" si="31"/>
        <v>1660</v>
      </c>
      <c r="C371">
        <f t="shared" si="28"/>
        <v>7.3710239758337998E-7</v>
      </c>
      <c r="D371" s="13">
        <f t="shared" si="29"/>
        <v>27.666666666666668</v>
      </c>
      <c r="E371">
        <f t="shared" si="30"/>
        <v>737.10239758338003</v>
      </c>
    </row>
    <row r="372" spans="2:5">
      <c r="B372">
        <f t="shared" si="31"/>
        <v>1665</v>
      </c>
      <c r="C372">
        <f t="shared" si="28"/>
        <v>7.2178138170525501E-7</v>
      </c>
      <c r="D372" s="13">
        <f t="shared" si="29"/>
        <v>27.75</v>
      </c>
      <c r="E372">
        <f t="shared" si="30"/>
        <v>721.78138170525506</v>
      </c>
    </row>
    <row r="373" spans="2:5">
      <c r="B373">
        <f t="shared" si="31"/>
        <v>1670</v>
      </c>
      <c r="C373">
        <f t="shared" si="28"/>
        <v>7.067788565854893E-7</v>
      </c>
      <c r="D373" s="13">
        <f t="shared" si="29"/>
        <v>27.833333333333332</v>
      </c>
      <c r="E373">
        <f t="shared" si="30"/>
        <v>706.77885658548928</v>
      </c>
    </row>
    <row r="374" spans="2:5">
      <c r="B374">
        <f t="shared" si="31"/>
        <v>1675</v>
      </c>
      <c r="C374">
        <f t="shared" si="28"/>
        <v>6.9208820149057743E-7</v>
      </c>
      <c r="D374" s="13">
        <f t="shared" si="29"/>
        <v>27.916666666666668</v>
      </c>
      <c r="E374">
        <f t="shared" si="30"/>
        <v>692.08820149057749</v>
      </c>
    </row>
    <row r="375" spans="2:5">
      <c r="B375">
        <f t="shared" si="31"/>
        <v>1680</v>
      </c>
      <c r="C375">
        <f t="shared" si="28"/>
        <v>6.7770293331773321E-7</v>
      </c>
      <c r="D375" s="13">
        <f t="shared" si="29"/>
        <v>28</v>
      </c>
      <c r="E375">
        <f t="shared" si="30"/>
        <v>677.70293331773325</v>
      </c>
    </row>
    <row r="376" spans="2:5">
      <c r="B376">
        <f t="shared" si="31"/>
        <v>1685</v>
      </c>
      <c r="C376">
        <f t="shared" si="28"/>
        <v>6.6361670373384522E-7</v>
      </c>
      <c r="D376" s="13">
        <f t="shared" si="29"/>
        <v>28.083333333333332</v>
      </c>
      <c r="E376">
        <f t="shared" si="30"/>
        <v>663.61670373384527</v>
      </c>
    </row>
    <row r="377" spans="2:5">
      <c r="B377">
        <f t="shared" si="31"/>
        <v>1690</v>
      </c>
      <c r="C377">
        <f t="shared" si="28"/>
        <v>6.4982329637390631E-7</v>
      </c>
      <c r="D377" s="13">
        <f t="shared" si="29"/>
        <v>28.166666666666668</v>
      </c>
      <c r="E377">
        <f t="shared" si="30"/>
        <v>649.82329637390626</v>
      </c>
    </row>
    <row r="378" spans="2:5">
      <c r="B378">
        <f t="shared" si="31"/>
        <v>1695</v>
      </c>
      <c r="C378">
        <f t="shared" si="28"/>
        <v>6.3631662409768323E-7</v>
      </c>
      <c r="D378" s="13">
        <f t="shared" si="29"/>
        <v>28.25</v>
      </c>
      <c r="E378">
        <f t="shared" si="30"/>
        <v>636.31662409768319</v>
      </c>
    </row>
    <row r="379" spans="2:5">
      <c r="B379">
        <f t="shared" si="31"/>
        <v>1700</v>
      </c>
      <c r="C379">
        <f t="shared" si="28"/>
        <v>6.2309072630341233E-7</v>
      </c>
      <c r="D379" s="13">
        <f t="shared" si="29"/>
        <v>28.333333333333332</v>
      </c>
      <c r="E379">
        <f t="shared" si="30"/>
        <v>623.09072630341234</v>
      </c>
    </row>
    <row r="380" spans="2:5">
      <c r="B380">
        <f t="shared" si="31"/>
        <v>1705</v>
      </c>
      <c r="C380">
        <f t="shared" si="28"/>
        <v>6.1013976629733952E-7</v>
      </c>
      <c r="D380" s="13">
        <f t="shared" si="29"/>
        <v>28.416666666666668</v>
      </c>
      <c r="E380">
        <f t="shared" si="30"/>
        <v>610.13976629733952</v>
      </c>
    </row>
    <row r="381" spans="2:5">
      <c r="B381">
        <f t="shared" si="31"/>
        <v>1710</v>
      </c>
      <c r="C381">
        <f t="shared" si="28"/>
        <v>5.9745802871794015E-7</v>
      </c>
      <c r="D381" s="13">
        <f t="shared" si="29"/>
        <v>28.5</v>
      </c>
      <c r="E381">
        <f t="shared" si="30"/>
        <v>597.45802871794012</v>
      </c>
    </row>
    <row r="382" spans="2:5">
      <c r="B382">
        <f t="shared" si="31"/>
        <v>1715</v>
      </c>
      <c r="C382">
        <f t="shared" si="28"/>
        <v>5.8503991701368548E-7</v>
      </c>
      <c r="D382" s="13">
        <f t="shared" si="29"/>
        <v>28.583333333333332</v>
      </c>
      <c r="E382">
        <f t="shared" si="30"/>
        <v>585.03991701368545</v>
      </c>
    </row>
    <row r="383" spans="2:5">
      <c r="B383">
        <f t="shared" si="31"/>
        <v>1720</v>
      </c>
      <c r="C383">
        <f t="shared" si="28"/>
        <v>5.7287995097323912E-7</v>
      </c>
      <c r="D383" s="13">
        <f t="shared" si="29"/>
        <v>28.666666666666668</v>
      </c>
      <c r="E383">
        <f t="shared" si="30"/>
        <v>572.87995097323915</v>
      </c>
    </row>
    <row r="384" spans="2:5">
      <c r="B384">
        <f t="shared" si="31"/>
        <v>1725</v>
      </c>
      <c r="C384">
        <f t="shared" si="28"/>
        <v>5.6097276430699682E-7</v>
      </c>
      <c r="D384" s="13">
        <f t="shared" si="29"/>
        <v>28.75</v>
      </c>
      <c r="E384">
        <f t="shared" si="30"/>
        <v>560.97276430699685</v>
      </c>
    </row>
    <row r="385" spans="2:5">
      <c r="B385">
        <f t="shared" si="31"/>
        <v>1730</v>
      </c>
      <c r="C385">
        <f t="shared" si="28"/>
        <v>5.4931310227890017E-7</v>
      </c>
      <c r="D385" s="13">
        <f t="shared" si="29"/>
        <v>28.833333333333332</v>
      </c>
      <c r="E385">
        <f t="shared" si="30"/>
        <v>549.31310227890015</v>
      </c>
    </row>
    <row r="386" spans="2:5">
      <c r="B386">
        <f t="shared" si="31"/>
        <v>1735</v>
      </c>
      <c r="C386">
        <f t="shared" si="28"/>
        <v>5.378958193874795E-7</v>
      </c>
      <c r="D386" s="13">
        <f t="shared" si="29"/>
        <v>28.916666666666668</v>
      </c>
      <c r="E386">
        <f t="shared" si="30"/>
        <v>537.89581938747949</v>
      </c>
    </row>
    <row r="387" spans="2:5">
      <c r="B387">
        <f t="shared" si="31"/>
        <v>1740</v>
      </c>
      <c r="C387">
        <f t="shared" si="28"/>
        <v>5.2671587709510377E-7</v>
      </c>
      <c r="D387" s="13">
        <f t="shared" si="29"/>
        <v>29</v>
      </c>
      <c r="E387">
        <f t="shared" si="30"/>
        <v>526.71587709510379</v>
      </c>
    </row>
    <row r="388" spans="2:5">
      <c r="B388">
        <f t="shared" si="31"/>
        <v>1745</v>
      </c>
      <c r="C388">
        <f t="shared" si="28"/>
        <v>5.1576834160443322E-7</v>
      </c>
      <c r="D388" s="13">
        <f t="shared" si="29"/>
        <v>29.083333333333332</v>
      </c>
      <c r="E388">
        <f t="shared" si="30"/>
        <v>515.7683416044332</v>
      </c>
    </row>
    <row r="389" spans="2:5">
      <c r="B389">
        <f t="shared" si="31"/>
        <v>1750</v>
      </c>
      <c r="C389">
        <f t="shared" si="28"/>
        <v>5.050483816810959E-7</v>
      </c>
      <c r="D389" s="13">
        <f t="shared" si="29"/>
        <v>29.166666666666668</v>
      </c>
      <c r="E389">
        <f t="shared" si="30"/>
        <v>505.04838168109592</v>
      </c>
    </row>
    <row r="390" spans="2:5">
      <c r="B390">
        <f t="shared" si="31"/>
        <v>1755</v>
      </c>
      <c r="C390">
        <f t="shared" si="28"/>
        <v>4.9455126652162579E-7</v>
      </c>
      <c r="D390" s="13">
        <f t="shared" si="29"/>
        <v>29.25</v>
      </c>
      <c r="E390">
        <f t="shared" si="30"/>
        <v>494.55126652162579</v>
      </c>
    </row>
    <row r="391" spans="2:5">
      <c r="B391">
        <f t="shared" si="31"/>
        <v>1760</v>
      </c>
      <c r="C391">
        <f t="shared" si="28"/>
        <v>4.8427236366572065E-7</v>
      </c>
      <c r="D391" s="13">
        <f t="shared" si="29"/>
        <v>29.333333333333332</v>
      </c>
      <c r="E391">
        <f t="shared" si="30"/>
        <v>484.27236366572066</v>
      </c>
    </row>
    <row r="392" spans="2:5">
      <c r="B392">
        <f t="shared" si="31"/>
        <v>1765</v>
      </c>
      <c r="C392">
        <f t="shared" si="28"/>
        <v>4.7420713695190171E-7</v>
      </c>
      <c r="D392" s="13">
        <f t="shared" si="29"/>
        <v>29.416666666666668</v>
      </c>
      <c r="E392">
        <f t="shared" si="30"/>
        <v>474.2071369519017</v>
      </c>
    </row>
    <row r="393" spans="2:5">
      <c r="B393">
        <f t="shared" si="31"/>
        <v>1770</v>
      </c>
      <c r="C393">
        <f t="shared" si="28"/>
        <v>4.643511445156686E-7</v>
      </c>
      <c r="D393" s="13">
        <f t="shared" si="29"/>
        <v>29.5</v>
      </c>
      <c r="E393">
        <f t="shared" si="30"/>
        <v>464.35114451566858</v>
      </c>
    </row>
    <row r="394" spans="2:5">
      <c r="B394">
        <f t="shared" si="31"/>
        <v>1775</v>
      </c>
      <c r="C394">
        <f t="shared" si="28"/>
        <v>4.5470003682926981E-7</v>
      </c>
      <c r="D394" s="13">
        <f t="shared" si="29"/>
        <v>29.583333333333332</v>
      </c>
      <c r="E394">
        <f t="shared" si="30"/>
        <v>454.70003682926983</v>
      </c>
    </row>
    <row r="395" spans="2:5">
      <c r="B395">
        <f t="shared" si="31"/>
        <v>1780</v>
      </c>
      <c r="C395">
        <f t="shared" si="28"/>
        <v>4.4524955478222144E-7</v>
      </c>
      <c r="D395" s="13">
        <f t="shared" si="29"/>
        <v>29.666666666666668</v>
      </c>
      <c r="E395">
        <f t="shared" si="30"/>
        <v>445.24955478222142</v>
      </c>
    </row>
    <row r="396" spans="2:5">
      <c r="B396">
        <f t="shared" si="31"/>
        <v>1785</v>
      </c>
      <c r="C396">
        <f t="shared" si="28"/>
        <v>4.3599552780172792E-7</v>
      </c>
      <c r="D396" s="13">
        <f t="shared" si="29"/>
        <v>29.75</v>
      </c>
      <c r="E396">
        <f t="shared" si="30"/>
        <v>435.99552780172792</v>
      </c>
    </row>
    <row r="397" spans="2:5">
      <c r="B397">
        <f t="shared" si="31"/>
        <v>1790</v>
      </c>
      <c r="C397">
        <f t="shared" si="28"/>
        <v>4.2693387201217487E-7</v>
      </c>
      <c r="D397" s="13">
        <f t="shared" si="29"/>
        <v>29.833333333333332</v>
      </c>
      <c r="E397">
        <f t="shared" si="30"/>
        <v>426.93387201217485</v>
      </c>
    </row>
    <row r="398" spans="2:5">
      <c r="B398">
        <f t="shared" si="31"/>
        <v>1795</v>
      </c>
      <c r="C398">
        <f t="shared" si="28"/>
        <v>4.1806058843288269E-7</v>
      </c>
      <c r="D398" s="13">
        <f t="shared" si="29"/>
        <v>29.916666666666668</v>
      </c>
      <c r="E398">
        <f t="shared" si="30"/>
        <v>418.0605884328827</v>
      </c>
    </row>
    <row r="399" spans="2:5">
      <c r="B399">
        <f t="shared" si="31"/>
        <v>1800</v>
      </c>
      <c r="C399">
        <f t="shared" si="28"/>
        <v>4.0937176121332451E-7</v>
      </c>
      <c r="D399" s="13">
        <f t="shared" si="29"/>
        <v>30</v>
      </c>
      <c r="E399">
        <f t="shared" si="30"/>
        <v>409.37176121332453</v>
      </c>
    </row>
    <row r="400" spans="2:5">
      <c r="B400">
        <f t="shared" si="31"/>
        <v>1805</v>
      </c>
      <c r="C400">
        <f t="shared" si="28"/>
        <v>4.0086355590503002E-7</v>
      </c>
      <c r="D400" s="13">
        <f t="shared" si="29"/>
        <v>30.083333333333332</v>
      </c>
      <c r="E400">
        <f t="shared" si="30"/>
        <v>400.86355590503001</v>
      </c>
    </row>
    <row r="401" spans="2:5">
      <c r="B401">
        <f t="shared" si="31"/>
        <v>1810</v>
      </c>
      <c r="C401">
        <f t="shared" si="28"/>
        <v>3.9253221776941315E-7</v>
      </c>
      <c r="D401" s="13">
        <f t="shared" si="29"/>
        <v>30.166666666666668</v>
      </c>
      <c r="E401">
        <f t="shared" si="30"/>
        <v>392.53221776941314</v>
      </c>
    </row>
    <row r="402" spans="2:5">
      <c r="B402">
        <f t="shared" si="31"/>
        <v>1815</v>
      </c>
      <c r="C402">
        <f t="shared" si="28"/>
        <v>3.843740701207763E-7</v>
      </c>
      <c r="D402" s="13">
        <f t="shared" si="29"/>
        <v>30.25</v>
      </c>
      <c r="E402">
        <f t="shared" si="30"/>
        <v>384.37407012077631</v>
      </c>
    </row>
    <row r="403" spans="2:5">
      <c r="B403">
        <f t="shared" si="31"/>
        <v>1820</v>
      </c>
      <c r="C403">
        <f t="shared" si="28"/>
        <v>3.7638551270375909E-7</v>
      </c>
      <c r="D403" s="13">
        <f t="shared" si="29"/>
        <v>30.333333333333332</v>
      </c>
      <c r="E403">
        <f t="shared" si="30"/>
        <v>376.3855127037591</v>
      </c>
    </row>
    <row r="404" spans="2:5">
      <c r="B404">
        <f t="shared" si="31"/>
        <v>1825</v>
      </c>
      <c r="C404">
        <f t="shared" si="28"/>
        <v>3.6856302010451768E-7</v>
      </c>
      <c r="D404" s="13">
        <f t="shared" si="29"/>
        <v>30.416666666666668</v>
      </c>
      <c r="E404">
        <f t="shared" si="30"/>
        <v>368.5630201045177</v>
      </c>
    </row>
    <row r="405" spans="2:5">
      <c r="B405">
        <f t="shared" si="31"/>
        <v>1830</v>
      </c>
      <c r="C405">
        <f t="shared" si="28"/>
        <v>3.6090314019493147E-7</v>
      </c>
      <c r="D405" s="13">
        <f t="shared" si="29"/>
        <v>30.5</v>
      </c>
      <c r="E405">
        <f t="shared" si="30"/>
        <v>360.9031401949315</v>
      </c>
    </row>
    <row r="406" spans="2:5">
      <c r="B406">
        <f t="shared" si="31"/>
        <v>1835</v>
      </c>
      <c r="C406">
        <f t="shared" si="28"/>
        <v>3.5340249260915144E-7</v>
      </c>
      <c r="D406" s="13">
        <f t="shared" si="29"/>
        <v>30.583333333333332</v>
      </c>
      <c r="E406">
        <f t="shared" si="30"/>
        <v>353.40249260915141</v>
      </c>
    </row>
    <row r="407" spans="2:5">
      <c r="B407">
        <f t="shared" si="31"/>
        <v>1840</v>
      </c>
      <c r="C407">
        <f t="shared" si="28"/>
        <v>3.4605776725181772E-7</v>
      </c>
      <c r="D407" s="13">
        <f t="shared" si="29"/>
        <v>30.666666666666668</v>
      </c>
      <c r="E407">
        <f t="shared" si="30"/>
        <v>346.05776725181772</v>
      </c>
    </row>
    <row r="408" spans="2:5">
      <c r="B408">
        <f t="shared" si="31"/>
        <v>1845</v>
      </c>
      <c r="C408">
        <f t="shared" si="28"/>
        <v>3.3886572283728864E-7</v>
      </c>
      <c r="D408" s="13">
        <f t="shared" si="29"/>
        <v>30.75</v>
      </c>
      <c r="E408">
        <f t="shared" si="30"/>
        <v>338.86572283728862</v>
      </c>
    </row>
    <row r="409" spans="2:5">
      <c r="B409">
        <f t="shared" si="31"/>
        <v>1850</v>
      </c>
      <c r="C409">
        <f t="shared" si="28"/>
        <v>3.3182318545923535E-7</v>
      </c>
      <c r="D409" s="13">
        <f t="shared" si="29"/>
        <v>30.833333333333332</v>
      </c>
      <c r="E409">
        <f t="shared" si="30"/>
        <v>331.82318545923533</v>
      </c>
    </row>
    <row r="410" spans="2:5">
      <c r="B410">
        <f t="shared" si="31"/>
        <v>1855</v>
      </c>
      <c r="C410">
        <f t="shared" si="28"/>
        <v>3.2492704718997162E-7</v>
      </c>
      <c r="D410" s="13">
        <f t="shared" si="29"/>
        <v>30.916666666666668</v>
      </c>
      <c r="E410">
        <f t="shared" si="30"/>
        <v>324.92704718997163</v>
      </c>
    </row>
    <row r="411" spans="2:5">
      <c r="B411">
        <f t="shared" si="31"/>
        <v>1860</v>
      </c>
      <c r="C411">
        <f t="shared" si="28"/>
        <v>3.1817426470890099E-7</v>
      </c>
      <c r="D411" s="13">
        <f t="shared" si="29"/>
        <v>31</v>
      </c>
      <c r="E411">
        <f t="shared" si="30"/>
        <v>318.17426470890098</v>
      </c>
    </row>
    <row r="412" spans="2:5">
      <c r="B412">
        <f t="shared" si="31"/>
        <v>1865</v>
      </c>
      <c r="C412">
        <f t="shared" si="28"/>
        <v>3.1156185795947501E-7</v>
      </c>
      <c r="D412" s="13">
        <f t="shared" si="29"/>
        <v>31.083333333333332</v>
      </c>
      <c r="E412">
        <f t="shared" si="30"/>
        <v>311.56185795947499</v>
      </c>
    </row>
    <row r="413" spans="2:5">
      <c r="B413">
        <f t="shared" si="31"/>
        <v>1870</v>
      </c>
      <c r="C413">
        <f t="shared" si="28"/>
        <v>3.0508690883407053E-7</v>
      </c>
      <c r="D413" s="13">
        <f t="shared" si="29"/>
        <v>31.166666666666668</v>
      </c>
      <c r="E413">
        <f t="shared" si="30"/>
        <v>305.08690883407053</v>
      </c>
    </row>
    <row r="414" spans="2:5">
      <c r="B414">
        <f t="shared" si="31"/>
        <v>1875</v>
      </c>
      <c r="C414">
        <f t="shared" si="28"/>
        <v>2.9874655988620601E-7</v>
      </c>
      <c r="D414" s="13">
        <f t="shared" si="29"/>
        <v>31.25</v>
      </c>
      <c r="E414">
        <f t="shared" si="30"/>
        <v>298.746559886206</v>
      </c>
    </row>
    <row r="415" spans="2:5">
      <c r="B415">
        <f t="shared" si="31"/>
        <v>1880</v>
      </c>
      <c r="C415">
        <f t="shared" si="28"/>
        <v>2.9253801306952726E-7</v>
      </c>
      <c r="D415" s="13">
        <f t="shared" si="29"/>
        <v>31.333333333333332</v>
      </c>
      <c r="E415">
        <f t="shared" si="30"/>
        <v>292.53801306952727</v>
      </c>
    </row>
    <row r="416" spans="2:5">
      <c r="B416">
        <f t="shared" si="31"/>
        <v>1885</v>
      </c>
      <c r="C416">
        <f t="shared" si="28"/>
        <v>2.8645852850300733E-7</v>
      </c>
      <c r="D416" s="13">
        <f t="shared" si="29"/>
        <v>31.416666666666668</v>
      </c>
      <c r="E416">
        <f t="shared" si="30"/>
        <v>286.45852850300736</v>
      </c>
    </row>
    <row r="417" spans="2:5">
      <c r="B417">
        <f t="shared" si="31"/>
        <v>1890</v>
      </c>
      <c r="C417">
        <f t="shared" ref="C417:C480" si="32">$I$36*EXP(-$I$32*(B417-1560))+(1/$I$32)*($I$33+$I$34*((B417-1560)-1/$I$32))</f>
        <v>2.8050542326181596E-7</v>
      </c>
      <c r="D417" s="13">
        <f t="shared" si="29"/>
        <v>31.5</v>
      </c>
      <c r="E417">
        <f t="shared" si="30"/>
        <v>280.50542326181596</v>
      </c>
    </row>
    <row r="418" spans="2:5">
      <c r="B418">
        <f t="shared" si="31"/>
        <v>1895</v>
      </c>
      <c r="C418">
        <f t="shared" si="32"/>
        <v>2.7467607019332252E-7</v>
      </c>
      <c r="D418" s="13">
        <f t="shared" si="29"/>
        <v>31.583333333333332</v>
      </c>
      <c r="E418">
        <f t="shared" si="30"/>
        <v>274.67607019332252</v>
      </c>
    </row>
    <row r="419" spans="2:5">
      <c r="B419">
        <f t="shared" si="31"/>
        <v>1900</v>
      </c>
      <c r="C419">
        <f t="shared" si="32"/>
        <v>2.6896789675771369E-7</v>
      </c>
      <c r="D419" s="13">
        <f t="shared" si="29"/>
        <v>31.666666666666668</v>
      </c>
      <c r="E419">
        <f t="shared" si="30"/>
        <v>268.96789675771367</v>
      </c>
    </row>
    <row r="420" spans="2:5">
      <c r="B420">
        <f t="shared" si="31"/>
        <v>1905</v>
      </c>
      <c r="C420">
        <f t="shared" si="32"/>
        <v>2.6337838389271008E-7</v>
      </c>
      <c r="D420" s="13">
        <f t="shared" si="29"/>
        <v>31.75</v>
      </c>
      <c r="E420">
        <f t="shared" si="30"/>
        <v>263.37838389271008</v>
      </c>
    </row>
    <row r="421" spans="2:5">
      <c r="B421">
        <f t="shared" si="31"/>
        <v>1910</v>
      </c>
      <c r="C421">
        <f t="shared" si="32"/>
        <v>2.5790506490188527E-7</v>
      </c>
      <c r="D421" s="13">
        <f t="shared" si="29"/>
        <v>31.833333333333332</v>
      </c>
      <c r="E421">
        <f t="shared" si="30"/>
        <v>257.90506490188528</v>
      </c>
    </row>
    <row r="422" spans="2:5">
      <c r="B422">
        <f t="shared" si="31"/>
        <v>1915</v>
      </c>
      <c r="C422">
        <f t="shared" si="32"/>
        <v>2.5254552436609223E-7</v>
      </c>
      <c r="D422" s="13">
        <f t="shared" si="29"/>
        <v>31.916666666666668</v>
      </c>
      <c r="E422">
        <f t="shared" si="30"/>
        <v>252.54552436609222</v>
      </c>
    </row>
    <row r="423" spans="2:5">
      <c r="B423">
        <f t="shared" si="31"/>
        <v>1920</v>
      </c>
      <c r="C423">
        <f t="shared" si="32"/>
        <v>2.4729739707751975E-7</v>
      </c>
      <c r="D423" s="13">
        <f t="shared" si="29"/>
        <v>32</v>
      </c>
      <c r="E423">
        <f t="shared" si="30"/>
        <v>247.29739707751975</v>
      </c>
    </row>
    <row r="424" spans="2:5">
      <c r="B424">
        <f t="shared" si="31"/>
        <v>1925</v>
      </c>
      <c r="C424">
        <f t="shared" si="32"/>
        <v>2.4215836699590798E-7</v>
      </c>
      <c r="D424" s="13">
        <f t="shared" ref="D424:D487" si="33">B424/60</f>
        <v>32.083333333333336</v>
      </c>
      <c r="E424">
        <f t="shared" ref="E424:E487" si="34">C424*10^9</f>
        <v>242.15836699590798</v>
      </c>
    </row>
    <row r="425" spans="2:5">
      <c r="B425">
        <f t="shared" si="31"/>
        <v>1930</v>
      </c>
      <c r="C425">
        <f t="shared" si="32"/>
        <v>2.3712616622646077E-7</v>
      </c>
      <c r="D425" s="13">
        <f t="shared" si="33"/>
        <v>32.166666666666664</v>
      </c>
      <c r="E425">
        <f t="shared" si="34"/>
        <v>237.12616622646075</v>
      </c>
    </row>
    <row r="426" spans="2:5">
      <c r="B426">
        <f t="shared" si="31"/>
        <v>1935</v>
      </c>
      <c r="C426">
        <f t="shared" si="32"/>
        <v>2.3219857401900619E-7</v>
      </c>
      <c r="D426" s="13">
        <f t="shared" si="33"/>
        <v>32.25</v>
      </c>
      <c r="E426">
        <f t="shared" si="34"/>
        <v>232.1985740190062</v>
      </c>
    </row>
    <row r="427" spans="2:5">
      <c r="B427">
        <f t="shared" ref="B427:B490" si="35">B426+$J$31/372</f>
        <v>1940</v>
      </c>
      <c r="C427">
        <f t="shared" si="32"/>
        <v>2.2737341578796156E-7</v>
      </c>
      <c r="D427" s="13">
        <f t="shared" si="33"/>
        <v>32.333333333333336</v>
      </c>
      <c r="E427">
        <f t="shared" si="34"/>
        <v>227.37341578796156</v>
      </c>
    </row>
    <row r="428" spans="2:5">
      <c r="B428">
        <f t="shared" si="35"/>
        <v>1945</v>
      </c>
      <c r="C428">
        <f t="shared" si="32"/>
        <v>2.2264856215267178E-7</v>
      </c>
      <c r="D428" s="13">
        <f t="shared" si="33"/>
        <v>32.416666666666664</v>
      </c>
      <c r="E428">
        <f t="shared" si="34"/>
        <v>222.64856215267179</v>
      </c>
    </row>
    <row r="429" spans="2:5">
      <c r="B429">
        <f t="shared" si="35"/>
        <v>1950</v>
      </c>
      <c r="C429">
        <f t="shared" si="32"/>
        <v>2.1802192799769654E-7</v>
      </c>
      <c r="D429" s="13">
        <f t="shared" si="33"/>
        <v>32.5</v>
      </c>
      <c r="E429">
        <f t="shared" si="34"/>
        <v>218.02192799769654</v>
      </c>
    </row>
    <row r="430" spans="2:5">
      <c r="B430">
        <f t="shared" si="35"/>
        <v>1955</v>
      </c>
      <c r="C430">
        <f t="shared" si="32"/>
        <v>2.1349147155263225E-7</v>
      </c>
      <c r="D430" s="13">
        <f t="shared" si="33"/>
        <v>32.583333333333336</v>
      </c>
      <c r="E430">
        <f t="shared" si="34"/>
        <v>213.49147155263225</v>
      </c>
    </row>
    <row r="431" spans="2:5">
      <c r="B431">
        <f t="shared" si="35"/>
        <v>1960</v>
      </c>
      <c r="C431">
        <f t="shared" si="32"/>
        <v>2.090551934910629E-7</v>
      </c>
      <c r="D431" s="13">
        <f t="shared" si="33"/>
        <v>32.666666666666664</v>
      </c>
      <c r="E431">
        <f t="shared" si="34"/>
        <v>209.05519349106291</v>
      </c>
    </row>
    <row r="432" spans="2:5">
      <c r="B432">
        <f t="shared" si="35"/>
        <v>1965</v>
      </c>
      <c r="C432">
        <f t="shared" si="32"/>
        <v>2.0471113604824107E-7</v>
      </c>
      <c r="D432" s="13">
        <f t="shared" si="33"/>
        <v>32.75</v>
      </c>
      <c r="E432">
        <f t="shared" si="34"/>
        <v>204.71113604824106</v>
      </c>
    </row>
    <row r="433" spans="2:5">
      <c r="B433">
        <f t="shared" si="35"/>
        <v>1970</v>
      </c>
      <c r="C433">
        <f t="shared" si="32"/>
        <v>2.0045738215711097E-7</v>
      </c>
      <c r="D433" s="13">
        <f t="shared" si="33"/>
        <v>32.833333333333336</v>
      </c>
      <c r="E433">
        <f t="shared" si="34"/>
        <v>200.45738215711097</v>
      </c>
    </row>
    <row r="434" spans="2:5">
      <c r="B434">
        <f t="shared" si="35"/>
        <v>1975</v>
      </c>
      <c r="C434">
        <f t="shared" si="32"/>
        <v>1.9629205460229146E-7</v>
      </c>
      <c r="D434" s="13">
        <f t="shared" si="33"/>
        <v>32.916666666666664</v>
      </c>
      <c r="E434">
        <f t="shared" si="34"/>
        <v>196.29205460229147</v>
      </c>
    </row>
    <row r="435" spans="2:5">
      <c r="B435">
        <f t="shared" si="35"/>
        <v>1980</v>
      </c>
      <c r="C435">
        <f t="shared" si="32"/>
        <v>1.9221331519164611E-7</v>
      </c>
      <c r="D435" s="13">
        <f t="shared" si="33"/>
        <v>33</v>
      </c>
      <c r="E435">
        <f t="shared" si="34"/>
        <v>192.2133151916461</v>
      </c>
    </row>
    <row r="436" spans="2:5">
      <c r="B436">
        <f t="shared" si="35"/>
        <v>1985</v>
      </c>
      <c r="C436">
        <f t="shared" si="32"/>
        <v>1.8821936394507412E-7</v>
      </c>
      <c r="D436" s="13">
        <f t="shared" si="33"/>
        <v>33.083333333333336</v>
      </c>
      <c r="E436">
        <f t="shared" si="34"/>
        <v>188.21936394507412</v>
      </c>
    </row>
    <row r="437" spans="2:5">
      <c r="B437">
        <f t="shared" si="35"/>
        <v>1990</v>
      </c>
      <c r="C437">
        <f t="shared" si="32"/>
        <v>1.8430843830016517E-7</v>
      </c>
      <c r="D437" s="13">
        <f t="shared" si="33"/>
        <v>33.166666666666664</v>
      </c>
      <c r="E437">
        <f t="shared" si="34"/>
        <v>184.30843830016516</v>
      </c>
    </row>
    <row r="438" spans="2:5">
      <c r="B438">
        <f t="shared" si="35"/>
        <v>1995</v>
      </c>
      <c r="C438">
        <f t="shared" si="32"/>
        <v>1.8047881233436643E-7</v>
      </c>
      <c r="D438" s="13">
        <f t="shared" si="33"/>
        <v>33.25</v>
      </c>
      <c r="E438">
        <f t="shared" si="34"/>
        <v>180.47881233436644</v>
      </c>
    </row>
    <row r="439" spans="2:5">
      <c r="B439">
        <f t="shared" si="35"/>
        <v>2000</v>
      </c>
      <c r="C439">
        <f t="shared" si="32"/>
        <v>1.7672879600331909E-7</v>
      </c>
      <c r="D439" s="13">
        <f t="shared" si="33"/>
        <v>33.333333333333336</v>
      </c>
      <c r="E439">
        <f t="shared" si="34"/>
        <v>176.7287960033191</v>
      </c>
    </row>
    <row r="440" spans="2:5">
      <c r="B440">
        <f t="shared" si="35"/>
        <v>2005</v>
      </c>
      <c r="C440">
        <f t="shared" si="32"/>
        <v>1.730567343950288E-7</v>
      </c>
      <c r="D440" s="13">
        <f t="shared" si="33"/>
        <v>33.416666666666664</v>
      </c>
      <c r="E440">
        <f t="shared" si="34"/>
        <v>173.0567343950288</v>
      </c>
    </row>
    <row r="441" spans="2:5">
      <c r="B441">
        <f t="shared" si="35"/>
        <v>2010</v>
      </c>
      <c r="C441">
        <f t="shared" si="32"/>
        <v>1.694610069995393E-7</v>
      </c>
      <c r="D441" s="13">
        <f t="shared" si="33"/>
        <v>33.5</v>
      </c>
      <c r="E441">
        <f t="shared" si="34"/>
        <v>169.46100699953931</v>
      </c>
    </row>
    <row r="442" spans="2:5">
      <c r="B442">
        <f t="shared" si="35"/>
        <v>2015</v>
      </c>
      <c r="C442">
        <f t="shared" si="32"/>
        <v>1.6594002699378903E-7</v>
      </c>
      <c r="D442" s="13">
        <f t="shared" si="33"/>
        <v>33.583333333333336</v>
      </c>
      <c r="E442">
        <f t="shared" si="34"/>
        <v>165.94002699378902</v>
      </c>
    </row>
    <row r="443" spans="2:5">
      <c r="B443">
        <f t="shared" si="35"/>
        <v>2020</v>
      </c>
      <c r="C443">
        <f t="shared" si="32"/>
        <v>1.6249224054133303E-7</v>
      </c>
      <c r="D443" s="13">
        <f t="shared" si="33"/>
        <v>33.666666666666664</v>
      </c>
      <c r="E443">
        <f t="shared" si="34"/>
        <v>162.49224054133305</v>
      </c>
    </row>
    <row r="444" spans="2:5">
      <c r="B444">
        <f t="shared" si="35"/>
        <v>2025</v>
      </c>
      <c r="C444">
        <f t="shared" si="32"/>
        <v>1.5911612610662304E-7</v>
      </c>
      <c r="D444" s="13">
        <f t="shared" si="33"/>
        <v>33.75</v>
      </c>
      <c r="E444">
        <f t="shared" si="34"/>
        <v>159.11612610662303</v>
      </c>
    </row>
    <row r="445" spans="2:5">
      <c r="B445">
        <f t="shared" si="35"/>
        <v>2030</v>
      </c>
      <c r="C445">
        <f t="shared" si="32"/>
        <v>1.558101937835414E-7</v>
      </c>
      <c r="D445" s="13">
        <f t="shared" si="33"/>
        <v>33.833333333333336</v>
      </c>
      <c r="E445">
        <f t="shared" si="34"/>
        <v>155.81019378354139</v>
      </c>
    </row>
    <row r="446" spans="2:5">
      <c r="B446">
        <f t="shared" si="35"/>
        <v>2035</v>
      </c>
      <c r="C446">
        <f t="shared" si="32"/>
        <v>1.5257298463789376E-7</v>
      </c>
      <c r="D446" s="13">
        <f t="shared" si="33"/>
        <v>33.916666666666664</v>
      </c>
      <c r="E446">
        <f t="shared" si="34"/>
        <v>152.57298463789377</v>
      </c>
    </row>
    <row r="447" spans="2:5">
      <c r="B447">
        <f t="shared" si="35"/>
        <v>2040</v>
      </c>
      <c r="C447">
        <f t="shared" si="32"/>
        <v>1.4940307006357003E-7</v>
      </c>
      <c r="D447" s="13">
        <f t="shared" si="33"/>
        <v>34</v>
      </c>
      <c r="E447">
        <f t="shared" si="34"/>
        <v>149.40307006357003</v>
      </c>
    </row>
    <row r="448" spans="2:5">
      <c r="B448">
        <f t="shared" si="35"/>
        <v>2045</v>
      </c>
      <c r="C448">
        <f t="shared" si="32"/>
        <v>1.4629905115208877E-7</v>
      </c>
      <c r="D448" s="13">
        <f t="shared" si="33"/>
        <v>34.083333333333336</v>
      </c>
      <c r="E448">
        <f t="shared" si="34"/>
        <v>146.29905115208877</v>
      </c>
    </row>
    <row r="449" spans="2:5">
      <c r="B449">
        <f t="shared" si="35"/>
        <v>2050</v>
      </c>
      <c r="C449">
        <f t="shared" si="32"/>
        <v>1.4325955807524827E-7</v>
      </c>
      <c r="D449" s="13">
        <f t="shared" si="33"/>
        <v>34.166666666666664</v>
      </c>
      <c r="E449">
        <f t="shared" si="34"/>
        <v>143.25955807524826</v>
      </c>
    </row>
    <row r="450" spans="2:5">
      <c r="B450">
        <f t="shared" si="35"/>
        <v>2055</v>
      </c>
      <c r="C450">
        <f t="shared" si="32"/>
        <v>1.4028324948060987E-7</v>
      </c>
      <c r="D450" s="13">
        <f t="shared" si="33"/>
        <v>34.25</v>
      </c>
      <c r="E450">
        <f t="shared" si="34"/>
        <v>140.28324948060987</v>
      </c>
    </row>
    <row r="451" spans="2:5">
      <c r="B451">
        <f t="shared" si="35"/>
        <v>2060</v>
      </c>
      <c r="C451">
        <f t="shared" si="32"/>
        <v>1.3736881189954898E-7</v>
      </c>
      <c r="D451" s="13">
        <f t="shared" si="33"/>
        <v>34.333333333333336</v>
      </c>
      <c r="E451">
        <f t="shared" si="34"/>
        <v>137.36881189954897</v>
      </c>
    </row>
    <row r="452" spans="2:5">
      <c r="B452">
        <f t="shared" si="35"/>
        <v>2065</v>
      </c>
      <c r="C452">
        <f t="shared" si="32"/>
        <v>1.3451495916761085E-7</v>
      </c>
      <c r="D452" s="13">
        <f t="shared" si="33"/>
        <v>34.416666666666664</v>
      </c>
      <c r="E452">
        <f t="shared" si="34"/>
        <v>134.51495916761084</v>
      </c>
    </row>
    <row r="453" spans="2:5">
      <c r="B453">
        <f t="shared" si="35"/>
        <v>2070</v>
      </c>
      <c r="C453">
        <f t="shared" si="32"/>
        <v>1.317204318569157E-7</v>
      </c>
      <c r="D453" s="13">
        <f t="shared" si="33"/>
        <v>34.5</v>
      </c>
      <c r="E453">
        <f t="shared" si="34"/>
        <v>131.7204318569157</v>
      </c>
    </row>
    <row r="454" spans="2:5">
      <c r="B454">
        <f t="shared" si="35"/>
        <v>2075</v>
      </c>
      <c r="C454">
        <f t="shared" si="32"/>
        <v>1.2898399672036343E-7</v>
      </c>
      <c r="D454" s="13">
        <f t="shared" si="33"/>
        <v>34.583333333333336</v>
      </c>
      <c r="E454">
        <f t="shared" si="34"/>
        <v>128.98399672036342</v>
      </c>
    </row>
    <row r="455" spans="2:5">
      <c r="B455">
        <f t="shared" si="35"/>
        <v>2080</v>
      </c>
      <c r="C455">
        <f t="shared" si="32"/>
        <v>1.2630444614739199E-7</v>
      </c>
      <c r="D455" s="13">
        <f t="shared" si="33"/>
        <v>34.666666666666664</v>
      </c>
      <c r="E455">
        <f t="shared" si="34"/>
        <v>126.30444614739199</v>
      </c>
    </row>
    <row r="456" spans="2:5">
      <c r="B456">
        <f t="shared" si="35"/>
        <v>2085</v>
      </c>
      <c r="C456">
        <f t="shared" si="32"/>
        <v>1.2368059763104886E-7</v>
      </c>
      <c r="D456" s="13">
        <f t="shared" si="33"/>
        <v>34.75</v>
      </c>
      <c r="E456">
        <f t="shared" si="34"/>
        <v>123.68059763104887</v>
      </c>
    </row>
    <row r="457" spans="2:5">
      <c r="B457">
        <f t="shared" si="35"/>
        <v>2090</v>
      </c>
      <c r="C457">
        <f t="shared" si="32"/>
        <v>1.2111129324614177E-7</v>
      </c>
      <c r="D457" s="13">
        <f t="shared" si="33"/>
        <v>34.833333333333336</v>
      </c>
      <c r="E457">
        <f t="shared" si="34"/>
        <v>121.11129324614177</v>
      </c>
    </row>
    <row r="458" spans="2:5">
      <c r="B458">
        <f t="shared" si="35"/>
        <v>2095</v>
      </c>
      <c r="C458">
        <f t="shared" si="32"/>
        <v>1.1859539913823684E-7</v>
      </c>
      <c r="D458" s="13">
        <f t="shared" si="33"/>
        <v>34.916666666666664</v>
      </c>
      <c r="E458">
        <f t="shared" si="34"/>
        <v>118.59539913823684</v>
      </c>
    </row>
    <row r="459" spans="2:5">
      <c r="B459">
        <f t="shared" si="35"/>
        <v>2100</v>
      </c>
      <c r="C459">
        <f t="shared" si="32"/>
        <v>1.1613180502327957E-7</v>
      </c>
      <c r="D459" s="13">
        <f t="shared" si="33"/>
        <v>35</v>
      </c>
      <c r="E459">
        <f t="shared" si="34"/>
        <v>116.13180502327957</v>
      </c>
    </row>
    <row r="460" spans="2:5">
      <c r="B460">
        <f t="shared" si="35"/>
        <v>2105</v>
      </c>
      <c r="C460">
        <f t="shared" si="32"/>
        <v>1.1371942369761802E-7</v>
      </c>
      <c r="D460" s="13">
        <f t="shared" si="33"/>
        <v>35.083333333333336</v>
      </c>
      <c r="E460">
        <f t="shared" si="34"/>
        <v>113.71942369761801</v>
      </c>
    </row>
    <row r="461" spans="2:5">
      <c r="B461">
        <f t="shared" si="35"/>
        <v>2110</v>
      </c>
      <c r="C461">
        <f t="shared" si="32"/>
        <v>1.1135719055821076E-7</v>
      </c>
      <c r="D461" s="13">
        <f t="shared" si="33"/>
        <v>35.166666666666664</v>
      </c>
      <c r="E461">
        <f t="shared" si="34"/>
        <v>111.35719055821076</v>
      </c>
    </row>
    <row r="462" spans="2:5">
      <c r="B462">
        <f t="shared" si="35"/>
        <v>2115</v>
      </c>
      <c r="C462">
        <f t="shared" si="32"/>
        <v>1.0904406313280936E-7</v>
      </c>
      <c r="D462" s="13">
        <f t="shared" si="33"/>
        <v>35.25</v>
      </c>
      <c r="E462">
        <f t="shared" si="34"/>
        <v>109.04406313280937</v>
      </c>
    </row>
    <row r="463" spans="2:5">
      <c r="B463">
        <f t="shared" si="35"/>
        <v>2120</v>
      </c>
      <c r="C463">
        <f t="shared" si="32"/>
        <v>1.0677902061990714E-7</v>
      </c>
      <c r="D463" s="13">
        <f t="shared" si="33"/>
        <v>35.333333333333336</v>
      </c>
      <c r="E463">
        <f t="shared" si="34"/>
        <v>106.77902061990714</v>
      </c>
    </row>
    <row r="464" spans="2:5">
      <c r="B464">
        <f t="shared" si="35"/>
        <v>2125</v>
      </c>
      <c r="C464">
        <f t="shared" si="32"/>
        <v>1.0456106343825112E-7</v>
      </c>
      <c r="D464" s="13">
        <f t="shared" si="33"/>
        <v>35.416666666666664</v>
      </c>
      <c r="E464">
        <f t="shared" si="34"/>
        <v>104.56106343825113</v>
      </c>
    </row>
    <row r="465" spans="2:5">
      <c r="B465">
        <f t="shared" si="35"/>
        <v>2130</v>
      </c>
      <c r="C465">
        <f t="shared" si="32"/>
        <v>1.0238921278571906E-7</v>
      </c>
      <c r="D465" s="13">
        <f t="shared" si="33"/>
        <v>35.5</v>
      </c>
      <c r="E465">
        <f t="shared" si="34"/>
        <v>102.38921278571905</v>
      </c>
    </row>
    <row r="466" spans="2:5">
      <c r="B466">
        <f t="shared" si="35"/>
        <v>2135</v>
      </c>
      <c r="C466">
        <f t="shared" si="32"/>
        <v>1.0026251020736632E-7</v>
      </c>
      <c r="D466" s="13">
        <f t="shared" si="33"/>
        <v>35.583333333333336</v>
      </c>
      <c r="E466">
        <f t="shared" si="34"/>
        <v>100.26251020736632</v>
      </c>
    </row>
    <row r="467" spans="2:5">
      <c r="B467">
        <f t="shared" si="35"/>
        <v>2140</v>
      </c>
      <c r="C467">
        <f t="shared" si="32"/>
        <v>9.8180017172451943E-8</v>
      </c>
      <c r="D467" s="13">
        <f t="shared" si="33"/>
        <v>35.666666666666664</v>
      </c>
      <c r="E467">
        <f t="shared" si="34"/>
        <v>98.18001717245194</v>
      </c>
    </row>
    <row r="468" spans="2:5">
      <c r="B468">
        <f t="shared" si="35"/>
        <v>2145</v>
      </c>
      <c r="C468">
        <f t="shared" si="32"/>
        <v>9.614081466025767E-8</v>
      </c>
      <c r="D468" s="13">
        <f t="shared" si="33"/>
        <v>35.75</v>
      </c>
      <c r="E468">
        <f t="shared" si="34"/>
        <v>96.140814660257675</v>
      </c>
    </row>
    <row r="469" spans="2:5">
      <c r="B469">
        <f t="shared" si="35"/>
        <v>2150</v>
      </c>
      <c r="C469">
        <f t="shared" si="32"/>
        <v>9.4144002754516905E-8</v>
      </c>
      <c r="D469" s="13">
        <f t="shared" si="33"/>
        <v>35.833333333333336</v>
      </c>
      <c r="E469">
        <f t="shared" si="34"/>
        <v>94.144002754516904</v>
      </c>
    </row>
    <row r="470" spans="2:5">
      <c r="B470">
        <f t="shared" si="35"/>
        <v>2155</v>
      </c>
      <c r="C470">
        <f t="shared" si="32"/>
        <v>9.2188700246274237E-8</v>
      </c>
      <c r="D470" s="13">
        <f t="shared" si="33"/>
        <v>35.916666666666664</v>
      </c>
      <c r="E470">
        <f t="shared" si="34"/>
        <v>92.188700246274237</v>
      </c>
    </row>
    <row r="471" spans="2:5">
      <c r="B471">
        <f t="shared" si="35"/>
        <v>2160</v>
      </c>
      <c r="C471">
        <f t="shared" si="32"/>
        <v>9.0274044245001149E-8</v>
      </c>
      <c r="D471" s="13">
        <f t="shared" si="33"/>
        <v>36</v>
      </c>
      <c r="E471">
        <f t="shared" si="34"/>
        <v>90.27404424500115</v>
      </c>
    </row>
    <row r="472" spans="2:5">
      <c r="B472">
        <f t="shared" si="35"/>
        <v>2165</v>
      </c>
      <c r="C472">
        <f t="shared" si="32"/>
        <v>8.8399189797795604E-8</v>
      </c>
      <c r="D472" s="13">
        <f t="shared" si="33"/>
        <v>36.083333333333336</v>
      </c>
      <c r="E472">
        <f t="shared" si="34"/>
        <v>88.3991897977956</v>
      </c>
    </row>
    <row r="473" spans="2:5">
      <c r="B473">
        <f t="shared" si="35"/>
        <v>2170</v>
      </c>
      <c r="C473">
        <f t="shared" si="32"/>
        <v>8.6563309516497426E-8</v>
      </c>
      <c r="D473" s="13">
        <f t="shared" si="33"/>
        <v>36.166666666666664</v>
      </c>
      <c r="E473">
        <f t="shared" si="34"/>
        <v>86.563309516497426</v>
      </c>
    </row>
    <row r="474" spans="2:5">
      <c r="B474">
        <f t="shared" si="35"/>
        <v>2175</v>
      </c>
      <c r="C474">
        <f t="shared" si="32"/>
        <v>8.4765593212555466E-8</v>
      </c>
      <c r="D474" s="13">
        <f t="shared" si="33"/>
        <v>36.25</v>
      </c>
      <c r="E474">
        <f t="shared" si="34"/>
        <v>84.765593212555473</v>
      </c>
    </row>
    <row r="475" spans="2:5">
      <c r="B475">
        <f t="shared" si="35"/>
        <v>2180</v>
      </c>
      <c r="C475">
        <f t="shared" si="32"/>
        <v>8.3005247539484976E-8</v>
      </c>
      <c r="D475" s="13">
        <f t="shared" si="33"/>
        <v>36.333333333333336</v>
      </c>
      <c r="E475">
        <f t="shared" si="34"/>
        <v>83.005247539484969</v>
      </c>
    </row>
    <row r="476" spans="2:5">
      <c r="B476">
        <f t="shared" si="35"/>
        <v>2185</v>
      </c>
      <c r="C476">
        <f t="shared" si="32"/>
        <v>8.128149564275742E-8</v>
      </c>
      <c r="D476" s="13">
        <f t="shared" si="33"/>
        <v>36.416666666666664</v>
      </c>
      <c r="E476">
        <f t="shared" si="34"/>
        <v>81.28149564275742</v>
      </c>
    </row>
    <row r="477" spans="2:5">
      <c r="B477">
        <f t="shared" si="35"/>
        <v>2190</v>
      </c>
      <c r="C477">
        <f t="shared" si="32"/>
        <v>7.9593576816968414E-8</v>
      </c>
      <c r="D477" s="13">
        <f t="shared" si="33"/>
        <v>36.5</v>
      </c>
      <c r="E477">
        <f t="shared" si="34"/>
        <v>79.593576816968408</v>
      </c>
    </row>
    <row r="478" spans="2:5">
      <c r="B478">
        <f t="shared" si="35"/>
        <v>2195</v>
      </c>
      <c r="C478">
        <f t="shared" si="32"/>
        <v>7.7940746170132472E-8</v>
      </c>
      <c r="D478" s="13">
        <f t="shared" si="33"/>
        <v>36.583333333333336</v>
      </c>
      <c r="E478">
        <f t="shared" si="34"/>
        <v>77.940746170132471</v>
      </c>
    </row>
    <row r="479" spans="2:5">
      <c r="B479">
        <f t="shared" si="35"/>
        <v>2200</v>
      </c>
      <c r="C479">
        <f t="shared" si="32"/>
        <v>7.6322274294956157E-8</v>
      </c>
      <c r="D479" s="13">
        <f t="shared" si="33"/>
        <v>36.666666666666664</v>
      </c>
      <c r="E479">
        <f t="shared" si="34"/>
        <v>76.322274294956159</v>
      </c>
    </row>
    <row r="480" spans="2:5">
      <c r="B480">
        <f t="shared" si="35"/>
        <v>2205</v>
      </c>
      <c r="C480">
        <f t="shared" si="32"/>
        <v>7.4737446946944897E-8</v>
      </c>
      <c r="D480" s="13">
        <f t="shared" si="33"/>
        <v>36.75</v>
      </c>
      <c r="E480">
        <f t="shared" si="34"/>
        <v>74.7374469469449</v>
      </c>
    </row>
    <row r="481" spans="2:5">
      <c r="B481">
        <f t="shared" si="35"/>
        <v>2210</v>
      </c>
      <c r="C481">
        <f t="shared" ref="C481:C519" si="36">$I$36*EXP(-$I$32*(B481-1560))+(1/$I$32)*($I$33+$I$34*((B481-1560)-1/$I$32))</f>
        <v>7.3185564729201212E-8</v>
      </c>
      <c r="D481" s="13">
        <f t="shared" si="33"/>
        <v>36.833333333333336</v>
      </c>
      <c r="E481">
        <f t="shared" si="34"/>
        <v>73.185564729201218</v>
      </c>
    </row>
    <row r="482" spans="2:5">
      <c r="B482">
        <f t="shared" si="35"/>
        <v>2215</v>
      </c>
      <c r="C482">
        <f t="shared" si="36"/>
        <v>7.1665942783775299E-8</v>
      </c>
      <c r="D482" s="13">
        <f t="shared" si="33"/>
        <v>36.916666666666664</v>
      </c>
      <c r="E482">
        <f t="shared" si="34"/>
        <v>71.665942783775293</v>
      </c>
    </row>
    <row r="483" spans="2:5">
      <c r="B483">
        <f t="shared" si="35"/>
        <v>2220</v>
      </c>
      <c r="C483">
        <f t="shared" si="36"/>
        <v>7.0177910489431809E-8</v>
      </c>
      <c r="D483" s="13">
        <f t="shared" si="33"/>
        <v>37</v>
      </c>
      <c r="E483">
        <f t="shared" si="34"/>
        <v>70.17791048943181</v>
      </c>
    </row>
    <row r="484" spans="2:5">
      <c r="B484">
        <f t="shared" si="35"/>
        <v>2225</v>
      </c>
      <c r="C484">
        <f t="shared" si="36"/>
        <v>6.8720811165699298E-8</v>
      </c>
      <c r="D484" s="13">
        <f t="shared" si="33"/>
        <v>37.083333333333336</v>
      </c>
      <c r="E484">
        <f t="shared" si="34"/>
        <v>68.720811165699303</v>
      </c>
    </row>
    <row r="485" spans="2:5">
      <c r="B485">
        <f t="shared" si="35"/>
        <v>2230</v>
      </c>
      <c r="C485">
        <f t="shared" si="36"/>
        <v>6.7294001783071951E-8</v>
      </c>
      <c r="D485" s="13">
        <f t="shared" si="33"/>
        <v>37.166666666666664</v>
      </c>
      <c r="E485">
        <f t="shared" si="34"/>
        <v>67.294001783071948</v>
      </c>
    </row>
    <row r="486" spans="2:5">
      <c r="B486">
        <f t="shared" si="35"/>
        <v>2235</v>
      </c>
      <c r="C486">
        <f t="shared" si="36"/>
        <v>6.5896852679235658E-8</v>
      </c>
      <c r="D486" s="13">
        <f t="shared" si="33"/>
        <v>37.25</v>
      </c>
      <c r="E486">
        <f t="shared" si="34"/>
        <v>65.896852679235664</v>
      </c>
    </row>
    <row r="487" spans="2:5">
      <c r="B487">
        <f t="shared" si="35"/>
        <v>2240</v>
      </c>
      <c r="C487">
        <f t="shared" si="36"/>
        <v>6.4528747281192853E-8</v>
      </c>
      <c r="D487" s="13">
        <f t="shared" si="33"/>
        <v>37.333333333333336</v>
      </c>
      <c r="E487">
        <f t="shared" si="34"/>
        <v>64.52874728119285</v>
      </c>
    </row>
    <row r="488" spans="2:5">
      <c r="B488">
        <f t="shared" si="35"/>
        <v>2245</v>
      </c>
      <c r="C488">
        <f t="shared" si="36"/>
        <v>6.3189081833164054E-8</v>
      </c>
      <c r="D488" s="13">
        <f t="shared" ref="D488:D519" si="37">B488/60</f>
        <v>37.416666666666664</v>
      </c>
      <c r="E488">
        <f t="shared" ref="E488:E519" si="38">C488*10^9</f>
        <v>63.189081833164053</v>
      </c>
    </row>
    <row r="489" spans="2:5">
      <c r="B489">
        <f t="shared" si="35"/>
        <v>2250</v>
      </c>
      <c r="C489">
        <f t="shared" si="36"/>
        <v>6.1877265130145673E-8</v>
      </c>
      <c r="D489" s="13">
        <f t="shared" si="37"/>
        <v>37.5</v>
      </c>
      <c r="E489">
        <f t="shared" si="38"/>
        <v>61.877265130145673</v>
      </c>
    </row>
    <row r="490" spans="2:5">
      <c r="B490">
        <f t="shared" si="35"/>
        <v>2255</v>
      </c>
      <c r="C490">
        <f t="shared" si="36"/>
        <v>6.0592718257006474E-8</v>
      </c>
      <c r="D490" s="13">
        <f t="shared" si="37"/>
        <v>37.583333333333336</v>
      </c>
      <c r="E490">
        <f t="shared" si="38"/>
        <v>60.592718257006474</v>
      </c>
    </row>
    <row r="491" spans="2:5">
      <c r="B491">
        <f t="shared" ref="B491:B519" si="39">B490+$J$31/372</f>
        <v>2260</v>
      </c>
      <c r="C491">
        <f t="shared" si="36"/>
        <v>5.9334874333007729E-8</v>
      </c>
      <c r="D491" s="13">
        <f t="shared" si="37"/>
        <v>37.666666666666664</v>
      </c>
      <c r="E491">
        <f t="shared" si="38"/>
        <v>59.334874333007726</v>
      </c>
    </row>
    <row r="492" spans="2:5">
      <c r="B492">
        <f t="shared" si="39"/>
        <v>2265</v>
      </c>
      <c r="C492">
        <f t="shared" si="36"/>
        <v>5.8103178261634341E-8</v>
      </c>
      <c r="D492" s="13">
        <f t="shared" si="37"/>
        <v>37.75</v>
      </c>
      <c r="E492">
        <f t="shared" si="38"/>
        <v>58.103178261634341</v>
      </c>
    </row>
    <row r="493" spans="2:5">
      <c r="B493">
        <f t="shared" si="39"/>
        <v>2270</v>
      </c>
      <c r="C493">
        <f t="shared" si="36"/>
        <v>5.6897086485626247E-8</v>
      </c>
      <c r="D493" s="13">
        <f t="shared" si="37"/>
        <v>37.833333333333336</v>
      </c>
      <c r="E493">
        <f t="shared" si="38"/>
        <v>56.897086485626247</v>
      </c>
    </row>
    <row r="494" spans="2:5">
      <c r="B494">
        <f t="shared" si="39"/>
        <v>2275</v>
      </c>
      <c r="C494">
        <f t="shared" si="36"/>
        <v>5.5716066747102265E-8</v>
      </c>
      <c r="D494" s="13">
        <f t="shared" si="37"/>
        <v>37.916666666666664</v>
      </c>
      <c r="E494">
        <f t="shared" si="38"/>
        <v>55.716066747102268</v>
      </c>
    </row>
    <row r="495" spans="2:5">
      <c r="B495">
        <f t="shared" si="39"/>
        <v>2280</v>
      </c>
      <c r="C495">
        <f t="shared" si="36"/>
        <v>5.4559597852670634E-8</v>
      </c>
      <c r="D495" s="13">
        <f t="shared" si="37"/>
        <v>38</v>
      </c>
      <c r="E495">
        <f t="shared" si="38"/>
        <v>54.559597852670635</v>
      </c>
    </row>
    <row r="496" spans="2:5">
      <c r="B496">
        <f t="shared" si="39"/>
        <v>2285</v>
      </c>
      <c r="C496">
        <f t="shared" si="36"/>
        <v>5.342716944342197E-8</v>
      </c>
      <c r="D496" s="13">
        <f t="shared" si="37"/>
        <v>38.083333333333336</v>
      </c>
      <c r="E496">
        <f t="shared" si="38"/>
        <v>53.427169443421967</v>
      </c>
    </row>
    <row r="497" spans="2:5">
      <c r="B497">
        <f t="shared" si="39"/>
        <v>2290</v>
      </c>
      <c r="C497">
        <f t="shared" si="36"/>
        <v>5.231828176970402E-8</v>
      </c>
      <c r="D497" s="13">
        <f t="shared" si="37"/>
        <v>38.166666666666664</v>
      </c>
      <c r="E497">
        <f t="shared" si="38"/>
        <v>52.318281769704022</v>
      </c>
    </row>
    <row r="498" spans="2:5">
      <c r="B498">
        <f t="shared" si="39"/>
        <v>2295</v>
      </c>
      <c r="C498">
        <f t="shared" si="36"/>
        <v>5.1232445470578152E-8</v>
      </c>
      <c r="D498" s="13">
        <f t="shared" si="37"/>
        <v>38.25</v>
      </c>
      <c r="E498">
        <f t="shared" si="38"/>
        <v>51.232445470578149</v>
      </c>
    </row>
    <row r="499" spans="2:5">
      <c r="B499">
        <f t="shared" si="39"/>
        <v>2300</v>
      </c>
      <c r="C499">
        <f t="shared" si="36"/>
        <v>5.0169181357860381E-8</v>
      </c>
      <c r="D499" s="13">
        <f t="shared" si="37"/>
        <v>38.333333333333336</v>
      </c>
      <c r="E499">
        <f t="shared" si="38"/>
        <v>50.169181357860381</v>
      </c>
    </row>
    <row r="500" spans="2:5">
      <c r="B500">
        <f t="shared" si="39"/>
        <v>2305</v>
      </c>
      <c r="C500">
        <f t="shared" si="36"/>
        <v>4.912802020465189E-8</v>
      </c>
      <c r="D500" s="13">
        <f t="shared" si="37"/>
        <v>38.416666666666664</v>
      </c>
      <c r="E500">
        <f t="shared" si="38"/>
        <v>49.128020204651889</v>
      </c>
    </row>
    <row r="501" spans="2:5">
      <c r="B501">
        <f t="shared" si="39"/>
        <v>2310</v>
      </c>
      <c r="C501">
        <f t="shared" si="36"/>
        <v>4.8108502538265527E-8</v>
      </c>
      <c r="D501" s="13">
        <f t="shared" si="37"/>
        <v>38.5</v>
      </c>
      <c r="E501">
        <f t="shared" si="38"/>
        <v>48.108502538265526</v>
      </c>
    </row>
    <row r="502" spans="2:5">
      <c r="B502">
        <f t="shared" si="39"/>
        <v>2315</v>
      </c>
      <c r="C502">
        <f t="shared" si="36"/>
        <v>4.711017843745673E-8</v>
      </c>
      <c r="D502" s="13">
        <f t="shared" si="37"/>
        <v>38.583333333333336</v>
      </c>
      <c r="E502">
        <f t="shared" si="38"/>
        <v>47.110178437456732</v>
      </c>
    </row>
    <row r="503" spans="2:5">
      <c r="B503">
        <f t="shared" si="39"/>
        <v>2320</v>
      </c>
      <c r="C503">
        <f t="shared" si="36"/>
        <v>4.613260733386978E-8</v>
      </c>
      <c r="D503" s="13">
        <f t="shared" si="37"/>
        <v>38.666666666666664</v>
      </c>
      <c r="E503">
        <f t="shared" si="38"/>
        <v>46.132607333869778</v>
      </c>
    </row>
    <row r="504" spans="2:5">
      <c r="B504">
        <f t="shared" si="39"/>
        <v>2325</v>
      </c>
      <c r="C504">
        <f t="shared" si="36"/>
        <v>4.517535781761152E-8</v>
      </c>
      <c r="D504" s="13">
        <f t="shared" si="37"/>
        <v>38.75</v>
      </c>
      <c r="E504">
        <f t="shared" si="38"/>
        <v>45.17535781761152</v>
      </c>
    </row>
    <row r="505" spans="2:5">
      <c r="B505">
        <f t="shared" si="39"/>
        <v>2330</v>
      </c>
      <c r="C505">
        <f t="shared" si="36"/>
        <v>4.4238007446866652E-8</v>
      </c>
      <c r="D505" s="13">
        <f t="shared" si="37"/>
        <v>38.833333333333336</v>
      </c>
      <c r="E505">
        <f t="shared" si="38"/>
        <v>44.238007446866654</v>
      </c>
    </row>
    <row r="506" spans="2:5">
      <c r="B506">
        <f t="shared" si="39"/>
        <v>2335</v>
      </c>
      <c r="C506">
        <f t="shared" si="36"/>
        <v>4.3320142561470916E-8</v>
      </c>
      <c r="D506" s="13">
        <f t="shared" si="37"/>
        <v>38.916666666666664</v>
      </c>
      <c r="E506">
        <f t="shared" si="38"/>
        <v>43.320142561470917</v>
      </c>
    </row>
    <row r="507" spans="2:5">
      <c r="B507">
        <f t="shared" si="39"/>
        <v>2340</v>
      </c>
      <c r="C507">
        <f t="shared" si="36"/>
        <v>4.2421358100359463E-8</v>
      </c>
      <c r="D507" s="13">
        <f t="shared" si="37"/>
        <v>39</v>
      </c>
      <c r="E507">
        <f t="shared" si="38"/>
        <v>42.421358100359463</v>
      </c>
    </row>
    <row r="508" spans="2:5">
      <c r="B508">
        <f t="shared" si="39"/>
        <v>2345</v>
      </c>
      <c r="C508">
        <f t="shared" si="36"/>
        <v>4.154125742281026E-8</v>
      </c>
      <c r="D508" s="13">
        <f t="shared" si="37"/>
        <v>39.083333333333336</v>
      </c>
      <c r="E508">
        <f t="shared" si="38"/>
        <v>41.541257422810261</v>
      </c>
    </row>
    <row r="509" spans="2:5">
      <c r="B509">
        <f t="shared" si="39"/>
        <v>2350</v>
      </c>
      <c r="C509">
        <f t="shared" si="36"/>
        <v>4.0679452133403403E-8</v>
      </c>
      <c r="D509" s="13">
        <f t="shared" si="37"/>
        <v>39.166666666666664</v>
      </c>
      <c r="E509">
        <f t="shared" si="38"/>
        <v>40.679452133403402</v>
      </c>
    </row>
    <row r="510" spans="2:5">
      <c r="B510">
        <f t="shared" si="39"/>
        <v>2355</v>
      </c>
      <c r="C510">
        <f t="shared" si="36"/>
        <v>3.9835561910619045E-8</v>
      </c>
      <c r="D510" s="13">
        <f t="shared" si="37"/>
        <v>39.25</v>
      </c>
      <c r="E510">
        <f t="shared" si="38"/>
        <v>39.835561910619042</v>
      </c>
    </row>
    <row r="511" spans="2:5">
      <c r="B511">
        <f t="shared" si="39"/>
        <v>2360</v>
      </c>
      <c r="C511">
        <f t="shared" si="36"/>
        <v>3.9009214338998577E-8</v>
      </c>
      <c r="D511" s="13">
        <f t="shared" si="37"/>
        <v>39.333333333333336</v>
      </c>
      <c r="E511">
        <f t="shared" si="38"/>
        <v>39.009214338998575</v>
      </c>
    </row>
    <row r="512" spans="2:5">
      <c r="B512">
        <f t="shared" si="39"/>
        <v>2365</v>
      </c>
      <c r="C512">
        <f t="shared" si="36"/>
        <v>3.8200044744794713E-8</v>
      </c>
      <c r="D512" s="13">
        <f t="shared" si="37"/>
        <v>39.416666666666664</v>
      </c>
      <c r="E512">
        <f t="shared" si="38"/>
        <v>38.20004474479471</v>
      </c>
    </row>
    <row r="513" spans="2:5">
      <c r="B513">
        <f t="shared" si="39"/>
        <v>2370</v>
      </c>
      <c r="C513">
        <f t="shared" si="36"/>
        <v>3.7407696035038016E-8</v>
      </c>
      <c r="D513" s="13">
        <f t="shared" si="37"/>
        <v>39.5</v>
      </c>
      <c r="E513">
        <f t="shared" si="38"/>
        <v>37.407696035038015</v>
      </c>
    </row>
    <row r="514" spans="2:5">
      <c r="B514">
        <f t="shared" si="39"/>
        <v>2375</v>
      </c>
      <c r="C514">
        <f t="shared" si="36"/>
        <v>3.6631818539948969E-8</v>
      </c>
      <c r="D514" s="13">
        <f t="shared" si="37"/>
        <v>39.583333333333336</v>
      </c>
      <c r="E514">
        <f t="shared" si="38"/>
        <v>36.631818539948966</v>
      </c>
    </row>
    <row r="515" spans="2:5">
      <c r="B515">
        <f t="shared" si="39"/>
        <v>2380</v>
      </c>
      <c r="C515">
        <f t="shared" si="36"/>
        <v>3.5872069858625967E-8</v>
      </c>
      <c r="D515" s="13">
        <f t="shared" si="37"/>
        <v>39.666666666666664</v>
      </c>
      <c r="E515">
        <f t="shared" si="38"/>
        <v>35.87206985862597</v>
      </c>
    </row>
    <row r="516" spans="2:5">
      <c r="B516">
        <f t="shared" si="39"/>
        <v>2385</v>
      </c>
      <c r="C516">
        <f t="shared" si="36"/>
        <v>3.5128114707940997E-8</v>
      </c>
      <c r="D516" s="13">
        <f t="shared" si="37"/>
        <v>39.75</v>
      </c>
      <c r="E516">
        <f t="shared" si="38"/>
        <v>35.128114707940995</v>
      </c>
    </row>
    <row r="517" spans="2:5">
      <c r="B517">
        <f t="shared" si="39"/>
        <v>2390</v>
      </c>
      <c r="C517">
        <f t="shared" si="36"/>
        <v>3.4399624774576567E-8</v>
      </c>
      <c r="D517" s="13">
        <f t="shared" si="37"/>
        <v>39.833333333333336</v>
      </c>
      <c r="E517">
        <f t="shared" si="38"/>
        <v>34.399624774576566</v>
      </c>
    </row>
    <row r="518" spans="2:5">
      <c r="B518">
        <f t="shared" si="39"/>
        <v>2395</v>
      </c>
      <c r="C518">
        <f t="shared" si="36"/>
        <v>3.3686278570138476E-8</v>
      </c>
      <c r="D518" s="13">
        <f t="shared" si="37"/>
        <v>39.916666666666664</v>
      </c>
      <c r="E518">
        <f t="shared" si="38"/>
        <v>33.686278570138477</v>
      </c>
    </row>
    <row r="519" spans="2:5">
      <c r="B519" s="16">
        <f t="shared" si="39"/>
        <v>2400</v>
      </c>
      <c r="C519">
        <f t="shared" si="36"/>
        <v>3.2987761289280357E-8</v>
      </c>
      <c r="D519" s="13">
        <f t="shared" si="37"/>
        <v>40</v>
      </c>
      <c r="E519">
        <f t="shared" si="38"/>
        <v>32.987761289280357</v>
      </c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DO519"/>
  <sheetViews>
    <sheetView topLeftCell="A3" zoomScaleNormal="100" workbookViewId="0">
      <selection activeCell="A10" sqref="A10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6" max="7" width="12.125" bestFit="1" customWidth="1"/>
    <col min="8" max="8" width="14.375" customWidth="1"/>
    <col min="9" max="9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</row>
    <row r="8" spans="1:119">
      <c r="A8" s="4"/>
      <c r="B8" s="5"/>
      <c r="C8" s="5"/>
      <c r="D8" s="5"/>
      <c r="E8" s="5"/>
      <c r="F8" s="5"/>
      <c r="G8" s="6"/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470</v>
      </c>
      <c r="C11" s="13"/>
      <c r="D11">
        <v>470</v>
      </c>
      <c r="E11">
        <v>470</v>
      </c>
      <c r="F11">
        <v>470</v>
      </c>
      <c r="G11">
        <v>470</v>
      </c>
      <c r="H11">
        <v>470</v>
      </c>
      <c r="I11">
        <v>470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/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1/120</f>
        <v>8.3333333333333332E-3</v>
      </c>
      <c r="C13" s="20"/>
      <c r="D13" s="13">
        <f t="shared" ref="D13:I13" si="0">1/120</f>
        <v>8.3333333333333332E-3</v>
      </c>
      <c r="E13" s="13">
        <f t="shared" si="0"/>
        <v>8.3333333333333332E-3</v>
      </c>
      <c r="F13" s="13">
        <f t="shared" si="0"/>
        <v>8.3333333333333332E-3</v>
      </c>
      <c r="G13" s="13">
        <f t="shared" si="0"/>
        <v>8.3333333333333332E-3</v>
      </c>
      <c r="H13" s="13">
        <f t="shared" si="0"/>
        <v>8.3333333333333332E-3</v>
      </c>
      <c r="I13" s="13">
        <f t="shared" si="0"/>
        <v>8.3333333333333332E-3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/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/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>
      <c r="A16" t="s">
        <v>1</v>
      </c>
      <c r="B16" s="13">
        <v>0.9</v>
      </c>
      <c r="C16" s="14"/>
      <c r="D16">
        <v>0.9</v>
      </c>
      <c r="E16">
        <v>0.9</v>
      </c>
      <c r="F16">
        <v>0.9</v>
      </c>
      <c r="G16">
        <v>0.9</v>
      </c>
      <c r="H16">
        <v>0.9</v>
      </c>
      <c r="I16">
        <v>0.9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/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/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/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>
      <c r="A20" s="15" t="s">
        <v>2</v>
      </c>
      <c r="B20">
        <f>1.66*10^-10</f>
        <v>1.66E-10</v>
      </c>
      <c r="C20" s="14"/>
      <c r="D20">
        <f t="shared" ref="D20:I20" si="1">1.66*10^-10</f>
        <v>1.66E-10</v>
      </c>
      <c r="E20">
        <f t="shared" si="1"/>
        <v>1.66E-10</v>
      </c>
      <c r="F20">
        <f t="shared" si="1"/>
        <v>1.66E-10</v>
      </c>
      <c r="G20">
        <f t="shared" si="1"/>
        <v>1.66E-10</v>
      </c>
      <c r="H20">
        <f t="shared" si="1"/>
        <v>1.66E-10</v>
      </c>
      <c r="I20">
        <f t="shared" si="1"/>
        <v>1.66E-10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3</v>
      </c>
      <c r="B21" s="13">
        <v>0</v>
      </c>
      <c r="C21" s="13"/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13">
        <v>0</v>
      </c>
      <c r="C22" s="13"/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3</v>
      </c>
      <c r="B23" s="13">
        <v>0</v>
      </c>
      <c r="C23" s="13"/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13">
        <v>0</v>
      </c>
      <c r="C24" s="13"/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>
        <f>2*10^-10</f>
        <v>2.0000000000000001E-10</v>
      </c>
      <c r="C25" s="13"/>
      <c r="D25">
        <f>2*10^-10</f>
        <v>2.0000000000000001E-10</v>
      </c>
      <c r="E25">
        <v>0</v>
      </c>
      <c r="F25">
        <v>0</v>
      </c>
      <c r="G25">
        <v>0</v>
      </c>
      <c r="H25">
        <v>0</v>
      </c>
      <c r="I25">
        <v>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3</v>
      </c>
      <c r="B26">
        <v>0</v>
      </c>
      <c r="C26" s="13"/>
      <c r="D26">
        <f>- 1.6666666666667*10^-12</f>
        <v>-1.6666666666667001E-12</v>
      </c>
      <c r="E26">
        <v>0</v>
      </c>
      <c r="F26">
        <v>0</v>
      </c>
      <c r="G26">
        <v>0</v>
      </c>
      <c r="H26">
        <v>0</v>
      </c>
      <c r="I26">
        <v>0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13">
        <v>0</v>
      </c>
      <c r="C27" s="13"/>
      <c r="D27">
        <v>0</v>
      </c>
      <c r="E27">
        <v>0</v>
      </c>
      <c r="F27">
        <v>0</v>
      </c>
      <c r="G27">
        <f>1*10^-5</f>
        <v>1.0000000000000001E-5</v>
      </c>
      <c r="H27">
        <f>1*10^-5</f>
        <v>1.0000000000000001E-5</v>
      </c>
      <c r="I27">
        <v>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3</v>
      </c>
      <c r="B28" s="13">
        <v>0</v>
      </c>
      <c r="C28" s="13"/>
      <c r="D28">
        <v>0</v>
      </c>
      <c r="E28">
        <v>0</v>
      </c>
      <c r="F28">
        <f>5.55555555555555*10^-8</f>
        <v>5.5555555555555502E-8</v>
      </c>
      <c r="G28">
        <v>0</v>
      </c>
      <c r="H28">
        <f>-5.55555555555555*10^-8</f>
        <v>-5.5555555555555502E-8</v>
      </c>
      <c r="I28" s="13">
        <v>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14</v>
      </c>
      <c r="B30" s="21">
        <v>0</v>
      </c>
      <c r="C30" s="11"/>
      <c r="D30" s="21">
        <v>1</v>
      </c>
      <c r="E30" s="21">
        <v>2</v>
      </c>
      <c r="F30" s="21">
        <v>3</v>
      </c>
      <c r="G30" s="21">
        <v>4</v>
      </c>
      <c r="H30" s="21">
        <v>5</v>
      </c>
      <c r="I30" s="21">
        <v>6</v>
      </c>
      <c r="J30" s="21">
        <v>7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6</v>
      </c>
      <c r="B31">
        <v>0</v>
      </c>
      <c r="D31">
        <v>600</v>
      </c>
      <c r="E31">
        <v>720</v>
      </c>
      <c r="F31">
        <v>1020</v>
      </c>
      <c r="G31">
        <v>1200</v>
      </c>
      <c r="H31">
        <v>1380</v>
      </c>
      <c r="I31">
        <v>1560</v>
      </c>
      <c r="J31">
        <v>1860</v>
      </c>
    </row>
    <row r="32" spans="1:119">
      <c r="A32" s="10" t="s">
        <v>7</v>
      </c>
      <c r="B32">
        <f>B13*(1+B14-B12*B18*B16*B15)</f>
        <v>5.0416666666666665E-3</v>
      </c>
      <c r="D32">
        <f>D13*(1+D14-D12*D18*D16*D15)</f>
        <v>5.0416666666666665E-3</v>
      </c>
      <c r="E32">
        <f t="shared" ref="E32:I32" si="2">E13*(1+E14-E12*E18*E16*E15)</f>
        <v>5.0416666666666665E-3</v>
      </c>
      <c r="F32">
        <f t="shared" si="2"/>
        <v>5.0416666666666665E-3</v>
      </c>
      <c r="G32">
        <f t="shared" si="2"/>
        <v>5.0416666666666665E-3</v>
      </c>
      <c r="H32">
        <f t="shared" si="2"/>
        <v>5.0416666666666665E-3</v>
      </c>
      <c r="I32">
        <f t="shared" si="2"/>
        <v>5.0416666666666665E-3</v>
      </c>
    </row>
    <row r="33" spans="1:9">
      <c r="A33" s="10" t="s">
        <v>4</v>
      </c>
      <c r="B33">
        <f>1/B11*(B20+B22*B24*B15+(1-B12)*(B25+B27)*B19*B17*B15)</f>
        <v>5.2553191489361702E-13</v>
      </c>
      <c r="D33">
        <f t="shared" ref="D33:I33" si="3">1/D11*(D20+D22*D24*D15+(1-D12)*(D25+D27)*D19*D17*D15)</f>
        <v>5.2553191489361702E-13</v>
      </c>
      <c r="E33">
        <f t="shared" si="3"/>
        <v>3.5319148936170213E-13</v>
      </c>
      <c r="F33">
        <f t="shared" si="3"/>
        <v>3.5319148936170213E-13</v>
      </c>
      <c r="G33">
        <f t="shared" si="3"/>
        <v>8.6173744680851061E-9</v>
      </c>
      <c r="H33">
        <f t="shared" si="3"/>
        <v>8.6173744680851061E-9</v>
      </c>
      <c r="I33">
        <f t="shared" si="3"/>
        <v>3.5319148936170213E-13</v>
      </c>
    </row>
    <row r="34" spans="1:9">
      <c r="A34" s="10" t="s">
        <v>5</v>
      </c>
      <c r="B34">
        <f>1/B11*(B21+B23*B24*B15+(1-B12)*(B26+B28)*B19*B17*B15)</f>
        <v>0</v>
      </c>
      <c r="D34">
        <f t="shared" ref="D34:I34" si="4">1/D11*(D21+D23*D24*D15+(1-D12)*(D26+D28)*D19*D17*D15)</f>
        <v>-1.4361702127659863E-15</v>
      </c>
      <c r="E34">
        <f t="shared" si="4"/>
        <v>0</v>
      </c>
      <c r="F34">
        <f t="shared" si="4"/>
        <v>4.7872340425531872E-11</v>
      </c>
      <c r="G34">
        <f t="shared" si="4"/>
        <v>0</v>
      </c>
      <c r="H34">
        <f t="shared" si="4"/>
        <v>-4.7872340425531872E-11</v>
      </c>
      <c r="I34">
        <f t="shared" si="4"/>
        <v>0</v>
      </c>
    </row>
    <row r="35" spans="1:9">
      <c r="A35" s="10" t="s">
        <v>8</v>
      </c>
      <c r="B35">
        <f>0.1*10^-9</f>
        <v>1.0000000000000002E-10</v>
      </c>
      <c r="C35" s="14"/>
      <c r="D35">
        <f>C159</f>
        <v>1.0403195999778315E-10</v>
      </c>
      <c r="E35">
        <f>C183</f>
        <v>9.5589480498357423E-11</v>
      </c>
      <c r="F35">
        <f>C243</f>
        <v>7.5681355282245131E-11</v>
      </c>
      <c r="G35">
        <f>C279</f>
        <v>5.8586129200652105E-7</v>
      </c>
      <c r="H35">
        <f>C315</f>
        <v>1.2559157855505281E-6</v>
      </c>
      <c r="I35">
        <f>C351</f>
        <v>9.4051511020834194E-7</v>
      </c>
    </row>
    <row r="36" spans="1:9">
      <c r="A36" s="10" t="s">
        <v>11</v>
      </c>
      <c r="B36">
        <f>B35-(1/B32)*(B33-B34/B32)</f>
        <v>-4.2377351855107951E-12</v>
      </c>
      <c r="D36">
        <f>D35-(1/D32)*(D33-D34/D32)</f>
        <v>-5.6706973367715937E-11</v>
      </c>
      <c r="E36">
        <f t="shared" ref="E36:H36" si="5">E35-(1/E32)*(E33-E34/E32)</f>
        <v>2.5534970211738812E-11</v>
      </c>
      <c r="F36">
        <f t="shared" si="5"/>
        <v>1.8833788995112314E-6</v>
      </c>
      <c r="G36">
        <f t="shared" si="5"/>
        <v>-1.1233700074483761E-6</v>
      </c>
      <c r="H36">
        <f t="shared" si="5"/>
        <v>-2.3366887865706052E-6</v>
      </c>
      <c r="I36">
        <f>I35-(1/I32)*(I33-I34/I32)</f>
        <v>9.404450556980553E-7</v>
      </c>
    </row>
    <row r="38" spans="1:9">
      <c r="A38" s="17"/>
      <c r="B38" s="17" t="s">
        <v>9</v>
      </c>
      <c r="C38" s="17" t="s">
        <v>10</v>
      </c>
      <c r="D38" s="17" t="s">
        <v>12</v>
      </c>
      <c r="E38" s="17" t="s">
        <v>13</v>
      </c>
    </row>
    <row r="39" spans="1:9">
      <c r="B39" s="16">
        <v>0</v>
      </c>
      <c r="C39" s="16">
        <f>B35</f>
        <v>1.0000000000000002E-10</v>
      </c>
      <c r="D39" s="13">
        <f>B39/60</f>
        <v>0</v>
      </c>
      <c r="E39">
        <f>C39*10^9</f>
        <v>0.10000000000000002</v>
      </c>
    </row>
    <row r="40" spans="1:9">
      <c r="B40">
        <f>B39+J31/372</f>
        <v>5</v>
      </c>
      <c r="C40">
        <f>$B$36*EXP(-$B$32*B40)+(1/$B$32)*($B$33+$B$34*(B40-1/$B$32))</f>
        <v>1.0010549102841197E-10</v>
      </c>
      <c r="D40" s="13">
        <f t="shared" ref="D40:D103" si="6">B40/60</f>
        <v>8.3333333333333329E-2</v>
      </c>
      <c r="E40">
        <f t="shared" ref="E40:E103" si="7">C40*10^9</f>
        <v>0.10010549102841197</v>
      </c>
    </row>
    <row r="41" spans="1:9">
      <c r="B41">
        <f>B40+$J$31/372</f>
        <v>10</v>
      </c>
      <c r="C41">
        <f t="shared" ref="C41:C104" si="8">$B$36*EXP(-$B$32*B41)+(1/$B$32)*($B$33+$B$34*(B41-1/$B$32))</f>
        <v>1.0020835604160866E-10</v>
      </c>
      <c r="D41" s="13">
        <f t="shared" si="6"/>
        <v>0.16666666666666666</v>
      </c>
      <c r="E41">
        <f t="shared" si="7"/>
        <v>0.10020835604160866</v>
      </c>
    </row>
    <row r="42" spans="1:9">
      <c r="B42">
        <f>B41+$J$31/372</f>
        <v>15</v>
      </c>
      <c r="C42">
        <f t="shared" si="8"/>
        <v>1.0030866040966008E-10</v>
      </c>
      <c r="D42" s="13">
        <f t="shared" si="6"/>
        <v>0.25</v>
      </c>
      <c r="E42">
        <f t="shared" si="7"/>
        <v>0.10030866040966008</v>
      </c>
    </row>
    <row r="43" spans="1:9">
      <c r="B43">
        <f t="shared" ref="B43:B106" si="9">B42+$J$31/372</f>
        <v>20</v>
      </c>
      <c r="C43">
        <f t="shared" si="8"/>
        <v>1.0040646787536229E-10</v>
      </c>
      <c r="D43" s="13">
        <f t="shared" si="6"/>
        <v>0.33333333333333331</v>
      </c>
      <c r="E43">
        <f t="shared" si="7"/>
        <v>0.1004064678753623</v>
      </c>
    </row>
    <row r="44" spans="1:9">
      <c r="B44">
        <f t="shared" si="9"/>
        <v>25</v>
      </c>
      <c r="C44">
        <f>$B$36*EXP(-$B$32*B44)+(1/$B$32)*($B$33+$B$34*(B44-1/$B$32))</f>
        <v>1.0050184059474564E-10</v>
      </c>
      <c r="D44" s="13">
        <f t="shared" si="6"/>
        <v>0.41666666666666669</v>
      </c>
      <c r="E44">
        <f t="shared" si="7"/>
        <v>0.10050184059474564</v>
      </c>
    </row>
    <row r="45" spans="1:9">
      <c r="B45">
        <f t="shared" si="9"/>
        <v>30</v>
      </c>
      <c r="C45">
        <f t="shared" si="8"/>
        <v>1.0059483917657444E-10</v>
      </c>
      <c r="D45" s="13">
        <f t="shared" si="6"/>
        <v>0.5</v>
      </c>
      <c r="E45">
        <f t="shared" si="7"/>
        <v>0.10059483917657444</v>
      </c>
    </row>
    <row r="46" spans="1:9">
      <c r="B46">
        <f t="shared" si="9"/>
        <v>35</v>
      </c>
      <c r="C46">
        <f t="shared" si="8"/>
        <v>1.0068552272086348E-10</v>
      </c>
      <c r="D46" s="13">
        <f t="shared" si="6"/>
        <v>0.58333333333333337</v>
      </c>
      <c r="E46">
        <f t="shared" si="7"/>
        <v>0.10068552272086348</v>
      </c>
    </row>
    <row r="47" spans="1:9">
      <c r="B47">
        <f t="shared" si="9"/>
        <v>40</v>
      </c>
      <c r="C47">
        <f t="shared" si="8"/>
        <v>1.0077394885643575E-10</v>
      </c>
      <c r="D47" s="13">
        <f t="shared" si="6"/>
        <v>0.66666666666666663</v>
      </c>
      <c r="E47">
        <f t="shared" si="7"/>
        <v>0.10077394885643576</v>
      </c>
    </row>
    <row r="48" spans="1:9">
      <c r="B48">
        <f t="shared" si="9"/>
        <v>45</v>
      </c>
      <c r="C48">
        <f t="shared" si="8"/>
        <v>1.008601737775452E-10</v>
      </c>
      <c r="D48" s="13">
        <f t="shared" si="6"/>
        <v>0.75</v>
      </c>
      <c r="E48">
        <f t="shared" si="7"/>
        <v>0.10086017377754521</v>
      </c>
    </row>
    <row r="49" spans="2:5">
      <c r="B49">
        <f t="shared" si="9"/>
        <v>50</v>
      </c>
      <c r="C49">
        <f t="shared" si="8"/>
        <v>1.0094425227958777E-10</v>
      </c>
      <c r="D49" s="13">
        <f t="shared" si="6"/>
        <v>0.83333333333333337</v>
      </c>
      <c r="E49">
        <f t="shared" si="7"/>
        <v>0.10094425227958777</v>
      </c>
    </row>
    <row r="50" spans="2:5">
      <c r="B50">
        <f t="shared" si="9"/>
        <v>55</v>
      </c>
      <c r="C50">
        <f t="shared" si="8"/>
        <v>1.0102623779392356E-10</v>
      </c>
      <c r="D50" s="13">
        <f t="shared" si="6"/>
        <v>0.91666666666666663</v>
      </c>
      <c r="E50">
        <f t="shared" si="7"/>
        <v>0.10102623779392356</v>
      </c>
    </row>
    <row r="51" spans="2:5">
      <c r="B51">
        <f t="shared" si="9"/>
        <v>60</v>
      </c>
      <c r="C51">
        <f t="shared" si="8"/>
        <v>1.0110618242183216E-10</v>
      </c>
      <c r="D51" s="13">
        <f t="shared" si="6"/>
        <v>1</v>
      </c>
      <c r="E51">
        <f t="shared" si="7"/>
        <v>0.10110618242183216</v>
      </c>
    </row>
    <row r="52" spans="2:5">
      <c r="B52">
        <f t="shared" si="9"/>
        <v>65</v>
      </c>
      <c r="C52">
        <f t="shared" si="8"/>
        <v>1.0118413696762262E-10</v>
      </c>
      <c r="D52" s="13">
        <f t="shared" si="6"/>
        <v>1.0833333333333333</v>
      </c>
      <c r="E52">
        <f t="shared" si="7"/>
        <v>0.10118413696762263</v>
      </c>
    </row>
    <row r="53" spans="2:5">
      <c r="B53">
        <f t="shared" si="9"/>
        <v>70</v>
      </c>
      <c r="C53">
        <f t="shared" si="8"/>
        <v>1.0126015097091931E-10</v>
      </c>
      <c r="D53" s="13">
        <f t="shared" si="6"/>
        <v>1.1666666666666667</v>
      </c>
      <c r="E53">
        <f t="shared" si="7"/>
        <v>0.10126015097091931</v>
      </c>
    </row>
    <row r="54" spans="2:5">
      <c r="B54">
        <f t="shared" si="9"/>
        <v>75</v>
      </c>
      <c r="C54">
        <f t="shared" si="8"/>
        <v>1.0133427273814404E-10</v>
      </c>
      <c r="D54" s="13">
        <f t="shared" si="6"/>
        <v>1.25</v>
      </c>
      <c r="E54">
        <f t="shared" si="7"/>
        <v>0.10133427273814404</v>
      </c>
    </row>
    <row r="55" spans="2:5">
      <c r="B55">
        <f t="shared" si="9"/>
        <v>80</v>
      </c>
      <c r="C55">
        <f t="shared" si="8"/>
        <v>1.0140654937321445E-10</v>
      </c>
      <c r="D55" s="13">
        <f t="shared" si="6"/>
        <v>1.3333333333333333</v>
      </c>
      <c r="E55">
        <f t="shared" si="7"/>
        <v>0.10140654937321446</v>
      </c>
    </row>
    <row r="56" spans="2:5">
      <c r="B56">
        <f t="shared" si="9"/>
        <v>85</v>
      </c>
      <c r="C56">
        <f t="shared" si="8"/>
        <v>1.014770268074783E-10</v>
      </c>
      <c r="D56" s="13">
        <f t="shared" si="6"/>
        <v>1.4166666666666667</v>
      </c>
      <c r="E56">
        <f t="shared" si="7"/>
        <v>0.1014770268074783</v>
      </c>
    </row>
    <row r="57" spans="2:5">
      <c r="B57">
        <f t="shared" si="9"/>
        <v>90</v>
      </c>
      <c r="C57">
        <f t="shared" si="8"/>
        <v>1.0154574982890255E-10</v>
      </c>
      <c r="D57" s="13">
        <f t="shared" si="6"/>
        <v>1.5</v>
      </c>
      <c r="E57">
        <f t="shared" si="7"/>
        <v>0.10154574982890255</v>
      </c>
    </row>
    <row r="58" spans="2:5">
      <c r="B58">
        <f t="shared" si="9"/>
        <v>95</v>
      </c>
      <c r="C58">
        <f t="shared" si="8"/>
        <v>1.0161276211053579E-10</v>
      </c>
      <c r="D58" s="13">
        <f t="shared" si="6"/>
        <v>1.5833333333333333</v>
      </c>
      <c r="E58">
        <f t="shared" si="7"/>
        <v>0.10161276211053578</v>
      </c>
    </row>
    <row r="59" spans="2:5">
      <c r="B59">
        <f t="shared" si="9"/>
        <v>100</v>
      </c>
      <c r="C59">
        <f t="shared" si="8"/>
        <v>1.0167810623826222E-10</v>
      </c>
      <c r="D59" s="13">
        <f t="shared" si="6"/>
        <v>1.6666666666666667</v>
      </c>
      <c r="E59">
        <f t="shared" si="7"/>
        <v>0.10167810623826222</v>
      </c>
    </row>
    <row r="60" spans="2:5">
      <c r="B60">
        <f t="shared" si="9"/>
        <v>105</v>
      </c>
      <c r="C60">
        <f t="shared" si="8"/>
        <v>1.0174182373786471E-10</v>
      </c>
      <c r="D60" s="13">
        <f t="shared" si="6"/>
        <v>1.75</v>
      </c>
      <c r="E60">
        <f t="shared" si="7"/>
        <v>0.10174182373786471</v>
      </c>
    </row>
    <row r="61" spans="2:5">
      <c r="B61">
        <f t="shared" si="9"/>
        <v>110</v>
      </c>
      <c r="C61">
        <f t="shared" si="8"/>
        <v>1.0180395510141418E-10</v>
      </c>
      <c r="D61" s="13">
        <f t="shared" si="6"/>
        <v>1.8333333333333333</v>
      </c>
      <c r="E61">
        <f t="shared" si="7"/>
        <v>0.10180395510141418</v>
      </c>
    </row>
    <row r="62" spans="2:5">
      <c r="B62">
        <f t="shared" si="9"/>
        <v>115</v>
      </c>
      <c r="C62">
        <f t="shared" si="8"/>
        <v>1.0186453981300204E-10</v>
      </c>
      <c r="D62" s="13">
        <f t="shared" si="6"/>
        <v>1.9166666666666667</v>
      </c>
      <c r="E62">
        <f t="shared" si="7"/>
        <v>0.10186453981300204</v>
      </c>
    </row>
    <row r="63" spans="2:5">
      <c r="B63">
        <f t="shared" si="9"/>
        <v>120</v>
      </c>
      <c r="C63">
        <f t="shared" si="8"/>
        <v>1.0192361637383208E-10</v>
      </c>
      <c r="D63" s="13">
        <f t="shared" si="6"/>
        <v>2</v>
      </c>
      <c r="E63">
        <f t="shared" si="7"/>
        <v>0.10192361637383208</v>
      </c>
    </row>
    <row r="64" spans="2:5">
      <c r="B64">
        <f t="shared" si="9"/>
        <v>125</v>
      </c>
      <c r="C64">
        <f t="shared" si="8"/>
        <v>1.0198122232668777E-10</v>
      </c>
      <c r="D64" s="13">
        <f t="shared" si="6"/>
        <v>2.0833333333333335</v>
      </c>
      <c r="E64">
        <f t="shared" si="7"/>
        <v>0.10198122232668777</v>
      </c>
    </row>
    <row r="65" spans="2:5">
      <c r="B65">
        <f t="shared" si="9"/>
        <v>130</v>
      </c>
      <c r="C65">
        <f t="shared" si="8"/>
        <v>1.0203739427979044E-10</v>
      </c>
      <c r="D65" s="13">
        <f t="shared" si="6"/>
        <v>2.1666666666666665</v>
      </c>
      <c r="E65">
        <f t="shared" si="7"/>
        <v>0.10203739427979044</v>
      </c>
    </row>
    <row r="66" spans="2:5">
      <c r="B66">
        <f t="shared" si="9"/>
        <v>135</v>
      </c>
      <c r="C66">
        <f t="shared" si="8"/>
        <v>1.0209216793006358E-10</v>
      </c>
      <c r="D66" s="13">
        <f t="shared" si="6"/>
        <v>2.25</v>
      </c>
      <c r="E66">
        <f t="shared" si="7"/>
        <v>0.10209216793006358</v>
      </c>
    </row>
    <row r="67" spans="2:5">
      <c r="B67">
        <f t="shared" si="9"/>
        <v>140</v>
      </c>
      <c r="C67">
        <f t="shared" si="8"/>
        <v>1.02145578085818E-10</v>
      </c>
      <c r="D67" s="13">
        <f t="shared" si="6"/>
        <v>2.3333333333333335</v>
      </c>
      <c r="E67">
        <f t="shared" si="7"/>
        <v>0.10214557808581799</v>
      </c>
    </row>
    <row r="68" spans="2:5">
      <c r="B68">
        <f t="shared" si="9"/>
        <v>145</v>
      </c>
      <c r="C68">
        <f t="shared" si="8"/>
        <v>1.0219765868887233E-10</v>
      </c>
      <c r="D68" s="13">
        <f t="shared" si="6"/>
        <v>2.4166666666666665</v>
      </c>
      <c r="E68">
        <f t="shared" si="7"/>
        <v>0.10219765868887233</v>
      </c>
    </row>
    <row r="69" spans="2:5">
      <c r="B69">
        <f t="shared" si="9"/>
        <v>150</v>
      </c>
      <c r="C69">
        <f t="shared" si="8"/>
        <v>1.022484428361228E-10</v>
      </c>
      <c r="D69" s="13">
        <f t="shared" si="6"/>
        <v>2.5</v>
      </c>
      <c r="E69">
        <f t="shared" si="7"/>
        <v>0.1022484428361228</v>
      </c>
    </row>
    <row r="70" spans="2:5">
      <c r="B70">
        <f t="shared" si="9"/>
        <v>155</v>
      </c>
      <c r="C70">
        <f t="shared" si="8"/>
        <v>1.0229796280057609E-10</v>
      </c>
      <c r="D70" s="13">
        <f t="shared" si="6"/>
        <v>2.5833333333333335</v>
      </c>
      <c r="E70">
        <f t="shared" si="7"/>
        <v>0.1022979628005761</v>
      </c>
    </row>
    <row r="71" spans="2:5">
      <c r="B71">
        <f t="shared" si="9"/>
        <v>160</v>
      </c>
      <c r="C71">
        <f t="shared" si="8"/>
        <v>1.0234625005185869E-10</v>
      </c>
      <c r="D71" s="13">
        <f t="shared" si="6"/>
        <v>2.6666666666666665</v>
      </c>
      <c r="E71">
        <f t="shared" si="7"/>
        <v>0.10234625005185868</v>
      </c>
    </row>
    <row r="72" spans="2:5">
      <c r="B72">
        <f t="shared" si="9"/>
        <v>165</v>
      </c>
      <c r="C72">
        <f t="shared" si="8"/>
        <v>1.0239333527621558E-10</v>
      </c>
      <c r="D72" s="13">
        <f t="shared" si="6"/>
        <v>2.75</v>
      </c>
      <c r="E72">
        <f t="shared" si="7"/>
        <v>0.10239333527621558</v>
      </c>
    </row>
    <row r="73" spans="2:5">
      <c r="B73">
        <f t="shared" si="9"/>
        <v>170</v>
      </c>
      <c r="C73">
        <f t="shared" si="8"/>
        <v>1.024392483960112E-10</v>
      </c>
      <c r="D73" s="13">
        <f t="shared" si="6"/>
        <v>2.8333333333333335</v>
      </c>
      <c r="E73">
        <f t="shared" si="7"/>
        <v>0.10243924839601119</v>
      </c>
    </row>
    <row r="74" spans="2:5">
      <c r="B74">
        <f t="shared" si="9"/>
        <v>175</v>
      </c>
      <c r="C74">
        <f t="shared" si="8"/>
        <v>1.0248401858874488E-10</v>
      </c>
      <c r="D74" s="13">
        <f t="shared" si="6"/>
        <v>2.9166666666666665</v>
      </c>
      <c r="E74">
        <f t="shared" si="7"/>
        <v>0.10248401858874488</v>
      </c>
    </row>
    <row r="75" spans="2:5">
      <c r="B75">
        <f t="shared" si="9"/>
        <v>180</v>
      </c>
      <c r="C75">
        <f t="shared" si="8"/>
        <v>1.0252767430559299E-10</v>
      </c>
      <c r="D75" s="13">
        <f t="shared" si="6"/>
        <v>3</v>
      </c>
      <c r="E75">
        <f t="shared" si="7"/>
        <v>0.10252767430559299</v>
      </c>
    </row>
    <row r="76" spans="2:5">
      <c r="B76">
        <f t="shared" si="9"/>
        <v>185</v>
      </c>
      <c r="C76">
        <f t="shared" si="8"/>
        <v>1.0257024328948948E-10</v>
      </c>
      <c r="D76" s="13">
        <f t="shared" si="6"/>
        <v>3.0833333333333335</v>
      </c>
      <c r="E76">
        <f t="shared" si="7"/>
        <v>0.10257024328948948</v>
      </c>
    </row>
    <row r="77" spans="2:5">
      <c r="B77">
        <f t="shared" si="9"/>
        <v>190</v>
      </c>
      <c r="C77">
        <f t="shared" si="8"/>
        <v>1.0261175259275631E-10</v>
      </c>
      <c r="D77" s="13">
        <f t="shared" si="6"/>
        <v>3.1666666666666665</v>
      </c>
      <c r="E77">
        <f t="shared" si="7"/>
        <v>0.1026117525927563</v>
      </c>
    </row>
    <row r="78" spans="2:5">
      <c r="B78">
        <f t="shared" si="9"/>
        <v>195</v>
      </c>
      <c r="C78">
        <f t="shared" si="8"/>
        <v>1.0265222859429508E-10</v>
      </c>
      <c r="D78" s="13">
        <f t="shared" si="6"/>
        <v>3.25</v>
      </c>
      <c r="E78">
        <f t="shared" si="7"/>
        <v>0.10265222859429508</v>
      </c>
    </row>
    <row r="79" spans="2:5">
      <c r="B79">
        <f t="shared" si="9"/>
        <v>200</v>
      </c>
      <c r="C79">
        <f t="shared" si="8"/>
        <v>1.026916970163506E-10</v>
      </c>
      <c r="D79" s="13">
        <f t="shared" si="6"/>
        <v>3.3333333333333335</v>
      </c>
      <c r="E79">
        <f t="shared" si="7"/>
        <v>0.1026916970163506</v>
      </c>
    </row>
    <row r="80" spans="2:5">
      <c r="B80">
        <f t="shared" si="9"/>
        <v>205</v>
      </c>
      <c r="C80">
        <f t="shared" si="8"/>
        <v>1.0273018294085727E-10</v>
      </c>
      <c r="D80" s="13">
        <f t="shared" si="6"/>
        <v>3.4166666666666665</v>
      </c>
      <c r="E80">
        <f t="shared" si="7"/>
        <v>0.10273018294085727</v>
      </c>
    </row>
    <row r="81" spans="2:5">
      <c r="B81">
        <f t="shared" si="9"/>
        <v>210</v>
      </c>
      <c r="C81">
        <f t="shared" si="8"/>
        <v>1.0276771082537846E-10</v>
      </c>
      <c r="D81" s="13">
        <f t="shared" si="6"/>
        <v>3.5</v>
      </c>
      <c r="E81">
        <f t="shared" si="7"/>
        <v>0.10276771082537846</v>
      </c>
    </row>
    <row r="82" spans="2:5">
      <c r="B82">
        <f t="shared" si="9"/>
        <v>215</v>
      </c>
      <c r="C82">
        <f t="shared" si="8"/>
        <v>1.0280430451864916E-10</v>
      </c>
      <c r="D82" s="13">
        <f t="shared" si="6"/>
        <v>3.5833333333333335</v>
      </c>
      <c r="E82">
        <f t="shared" si="7"/>
        <v>0.10280430451864916</v>
      </c>
    </row>
    <row r="83" spans="2:5">
      <c r="B83">
        <f t="shared" si="9"/>
        <v>220</v>
      </c>
      <c r="C83">
        <f t="shared" si="8"/>
        <v>1.0283998727573164E-10</v>
      </c>
      <c r="D83" s="13">
        <f t="shared" si="6"/>
        <v>3.6666666666666665</v>
      </c>
      <c r="E83">
        <f t="shared" si="7"/>
        <v>0.10283998727573164</v>
      </c>
    </row>
    <row r="84" spans="2:5">
      <c r="B84">
        <f t="shared" si="9"/>
        <v>225</v>
      </c>
      <c r="C84">
        <f t="shared" si="8"/>
        <v>1.0287478177279398E-10</v>
      </c>
      <c r="D84" s="13">
        <f t="shared" si="6"/>
        <v>3.75</v>
      </c>
      <c r="E84">
        <f t="shared" si="7"/>
        <v>0.10287478177279398</v>
      </c>
    </row>
    <row r="85" spans="2:5">
      <c r="B85">
        <f t="shared" si="9"/>
        <v>230</v>
      </c>
      <c r="C85">
        <f t="shared" si="8"/>
        <v>1.029087101215206E-10</v>
      </c>
      <c r="D85" s="13">
        <f t="shared" si="6"/>
        <v>3.8333333333333335</v>
      </c>
      <c r="E85">
        <f t="shared" si="7"/>
        <v>0.1029087101215206</v>
      </c>
    </row>
    <row r="86" spans="2:5">
      <c r="B86">
        <f t="shared" si="9"/>
        <v>235</v>
      </c>
      <c r="C86">
        <f t="shared" si="8"/>
        <v>1.0294179388316407E-10</v>
      </c>
      <c r="D86" s="13">
        <f t="shared" si="6"/>
        <v>3.9166666666666665</v>
      </c>
      <c r="E86">
        <f t="shared" si="7"/>
        <v>0.10294179388316407</v>
      </c>
    </row>
    <row r="87" spans="2:5">
      <c r="B87">
        <f t="shared" si="9"/>
        <v>240</v>
      </c>
      <c r="C87">
        <f t="shared" si="8"/>
        <v>1.0297405408224718E-10</v>
      </c>
      <c r="D87" s="13">
        <f t="shared" si="6"/>
        <v>4</v>
      </c>
      <c r="E87">
        <f t="shared" si="7"/>
        <v>0.10297405408224719</v>
      </c>
    </row>
    <row r="88" spans="2:5">
      <c r="B88">
        <f t="shared" si="9"/>
        <v>245</v>
      </c>
      <c r="C88">
        <f t="shared" si="8"/>
        <v>1.0300551121992389E-10</v>
      </c>
      <c r="D88" s="13">
        <f t="shared" si="6"/>
        <v>4.083333333333333</v>
      </c>
      <c r="E88">
        <f t="shared" si="7"/>
        <v>0.10300551121992389</v>
      </c>
    </row>
    <row r="89" spans="2:5">
      <c r="B89">
        <f t="shared" si="9"/>
        <v>250</v>
      </c>
      <c r="C89">
        <f t="shared" si="8"/>
        <v>1.0303618528700766E-10</v>
      </c>
      <c r="D89" s="13">
        <f t="shared" si="6"/>
        <v>4.166666666666667</v>
      </c>
      <c r="E89">
        <f t="shared" si="7"/>
        <v>0.10303618528700766</v>
      </c>
    </row>
    <row r="90" spans="2:5">
      <c r="B90">
        <f t="shared" si="9"/>
        <v>255</v>
      </c>
      <c r="C90">
        <f t="shared" si="8"/>
        <v>1.0306609577667552E-10</v>
      </c>
      <c r="D90" s="13">
        <f t="shared" si="6"/>
        <v>4.25</v>
      </c>
      <c r="E90">
        <f t="shared" si="7"/>
        <v>0.10306609577667553</v>
      </c>
    </row>
    <row r="91" spans="2:5">
      <c r="B91">
        <f t="shared" si="9"/>
        <v>260</v>
      </c>
      <c r="C91">
        <f t="shared" si="8"/>
        <v>1.0309526169685586E-10</v>
      </c>
      <c r="D91" s="13">
        <f t="shared" si="6"/>
        <v>4.333333333333333</v>
      </c>
      <c r="E91">
        <f t="shared" si="7"/>
        <v>0.10309526169685586</v>
      </c>
    </row>
    <row r="92" spans="2:5">
      <c r="B92">
        <f t="shared" si="9"/>
        <v>265</v>
      </c>
      <c r="C92">
        <f t="shared" si="8"/>
        <v>1.031237015823078E-10</v>
      </c>
      <c r="D92" s="13">
        <f t="shared" si="6"/>
        <v>4.416666666666667</v>
      </c>
      <c r="E92">
        <f t="shared" si="7"/>
        <v>0.1031237015823078</v>
      </c>
    </row>
    <row r="93" spans="2:5">
      <c r="B93">
        <f t="shared" si="9"/>
        <v>270</v>
      </c>
      <c r="C93">
        <f t="shared" si="8"/>
        <v>1.0315143350639999E-10</v>
      </c>
      <c r="D93" s="13">
        <f t="shared" si="6"/>
        <v>4.5</v>
      </c>
      <c r="E93">
        <f t="shared" si="7"/>
        <v>0.10315143350639999</v>
      </c>
    </row>
    <row r="94" spans="2:5">
      <c r="B94">
        <f t="shared" si="9"/>
        <v>275</v>
      </c>
      <c r="C94">
        <f t="shared" si="8"/>
        <v>1.0317847509259604E-10</v>
      </c>
      <c r="D94" s="13">
        <f t="shared" si="6"/>
        <v>4.583333333333333</v>
      </c>
      <c r="E94">
        <f t="shared" si="7"/>
        <v>0.10317847509259603</v>
      </c>
    </row>
    <row r="95" spans="2:5">
      <c r="B95">
        <f t="shared" si="9"/>
        <v>280</v>
      </c>
      <c r="C95">
        <f t="shared" si="8"/>
        <v>1.0320484352565419E-10</v>
      </c>
      <c r="D95" s="13">
        <f t="shared" si="6"/>
        <v>4.666666666666667</v>
      </c>
      <c r="E95">
        <f t="shared" si="7"/>
        <v>0.10320484352565419</v>
      </c>
    </row>
    <row r="96" spans="2:5">
      <c r="B96">
        <f t="shared" si="9"/>
        <v>285</v>
      </c>
      <c r="C96">
        <f t="shared" si="8"/>
        <v>1.0323055556254809E-10</v>
      </c>
      <c r="D96" s="13">
        <f t="shared" si="6"/>
        <v>4.75</v>
      </c>
      <c r="E96">
        <f t="shared" si="7"/>
        <v>0.10323055556254809</v>
      </c>
    </row>
    <row r="97" spans="2:5">
      <c r="B97">
        <f t="shared" si="9"/>
        <v>290</v>
      </c>
      <c r="C97">
        <f t="shared" si="8"/>
        <v>1.0325562754311572E-10</v>
      </c>
      <c r="D97" s="13">
        <f t="shared" si="6"/>
        <v>4.833333333333333</v>
      </c>
      <c r="E97">
        <f t="shared" si="7"/>
        <v>0.10325562754311572</v>
      </c>
    </row>
    <row r="98" spans="2:5">
      <c r="B98">
        <f t="shared" si="9"/>
        <v>295</v>
      </c>
      <c r="C98">
        <f t="shared" si="8"/>
        <v>1.0328007540044332E-10</v>
      </c>
      <c r="D98" s="13">
        <f t="shared" si="6"/>
        <v>4.916666666666667</v>
      </c>
      <c r="E98">
        <f t="shared" si="7"/>
        <v>0.10328007540044332</v>
      </c>
    </row>
    <row r="99" spans="2:5">
      <c r="B99">
        <f t="shared" si="9"/>
        <v>300</v>
      </c>
      <c r="C99">
        <f t="shared" si="8"/>
        <v>1.0330391467099069E-10</v>
      </c>
      <c r="D99" s="13">
        <f t="shared" si="6"/>
        <v>5</v>
      </c>
      <c r="E99">
        <f t="shared" si="7"/>
        <v>0.10330391467099069</v>
      </c>
    </row>
    <row r="100" spans="2:5">
      <c r="B100">
        <f t="shared" si="9"/>
        <v>305</v>
      </c>
      <c r="C100">
        <f t="shared" si="8"/>
        <v>1.033271605044646E-10</v>
      </c>
      <c r="D100" s="13">
        <f t="shared" si="6"/>
        <v>5.083333333333333</v>
      </c>
      <c r="E100">
        <f t="shared" si="7"/>
        <v>0.1033271605044646</v>
      </c>
    </row>
    <row r="101" spans="2:5">
      <c r="B101">
        <f t="shared" si="9"/>
        <v>310</v>
      </c>
      <c r="C101">
        <f t="shared" si="8"/>
        <v>1.0334982767344625E-10</v>
      </c>
      <c r="D101" s="13">
        <f t="shared" si="6"/>
        <v>5.166666666666667</v>
      </c>
      <c r="E101">
        <f t="shared" si="7"/>
        <v>0.10334982767344625</v>
      </c>
    </row>
    <row r="102" spans="2:5">
      <c r="B102">
        <f t="shared" si="9"/>
        <v>315</v>
      </c>
      <c r="C102">
        <f t="shared" si="8"/>
        <v>1.033719305827792E-10</v>
      </c>
      <c r="D102" s="13">
        <f t="shared" si="6"/>
        <v>5.25</v>
      </c>
      <c r="E102">
        <f t="shared" si="7"/>
        <v>0.1033719305827792</v>
      </c>
    </row>
    <row r="103" spans="2:5">
      <c r="B103">
        <f t="shared" si="9"/>
        <v>320</v>
      </c>
      <c r="C103">
        <f t="shared" si="8"/>
        <v>1.0339348327872354E-10</v>
      </c>
      <c r="D103" s="13">
        <f t="shared" si="6"/>
        <v>5.333333333333333</v>
      </c>
      <c r="E103">
        <f t="shared" si="7"/>
        <v>0.10339348327872354</v>
      </c>
    </row>
    <row r="104" spans="2:5">
      <c r="B104">
        <f t="shared" si="9"/>
        <v>325</v>
      </c>
      <c r="C104">
        <f t="shared" si="8"/>
        <v>1.0341449945788222E-10</v>
      </c>
      <c r="D104" s="13">
        <f t="shared" ref="D104:D167" si="10">B104/60</f>
        <v>5.416666666666667</v>
      </c>
      <c r="E104">
        <f t="shared" ref="E104:E167" si="11">C104*10^9</f>
        <v>0.10341449945788223</v>
      </c>
    </row>
    <row r="105" spans="2:5">
      <c r="B105">
        <f t="shared" si="9"/>
        <v>330</v>
      </c>
      <c r="C105">
        <f t="shared" ref="C105:C159" si="12">$B$36*EXP(-$B$32*B105)+(1/$B$32)*($B$33+$B$34*(B105-1/$B$32))</f>
        <v>1.0343499247590513E-10</v>
      </c>
      <c r="D105" s="13">
        <f t="shared" si="10"/>
        <v>5.5</v>
      </c>
      <c r="E105">
        <f t="shared" si="11"/>
        <v>0.10343499247590512</v>
      </c>
    </row>
    <row r="106" spans="2:5">
      <c r="B106">
        <f t="shared" si="9"/>
        <v>335</v>
      </c>
      <c r="C106">
        <f t="shared" si="12"/>
        <v>1.0345497535597655E-10</v>
      </c>
      <c r="D106" s="13">
        <f t="shared" si="10"/>
        <v>5.583333333333333</v>
      </c>
      <c r="E106">
        <f t="shared" si="11"/>
        <v>0.10345497535597656</v>
      </c>
    </row>
    <row r="107" spans="2:5">
      <c r="B107">
        <f t="shared" ref="B107:B170" si="13">B106+$J$31/372</f>
        <v>340</v>
      </c>
      <c r="C107">
        <f t="shared" si="12"/>
        <v>1.0347446079709129E-10</v>
      </c>
      <c r="D107" s="13">
        <f t="shared" si="10"/>
        <v>5.666666666666667</v>
      </c>
      <c r="E107">
        <f t="shared" si="11"/>
        <v>0.10347446079709129</v>
      </c>
    </row>
    <row r="108" spans="2:5">
      <c r="B108">
        <f t="shared" si="13"/>
        <v>345</v>
      </c>
      <c r="C108">
        <f t="shared" si="12"/>
        <v>1.0349346118212484E-10</v>
      </c>
      <c r="D108" s="13">
        <f t="shared" si="10"/>
        <v>5.75</v>
      </c>
      <c r="E108">
        <f t="shared" si="11"/>
        <v>0.10349346118212484</v>
      </c>
    </row>
    <row r="109" spans="2:5">
      <c r="B109">
        <f t="shared" si="13"/>
        <v>350</v>
      </c>
      <c r="C109">
        <f t="shared" si="12"/>
        <v>1.0351198858570255E-10</v>
      </c>
      <c r="D109" s="13">
        <f t="shared" si="10"/>
        <v>5.833333333333333</v>
      </c>
      <c r="E109">
        <f t="shared" si="11"/>
        <v>0.10351198858570256</v>
      </c>
    </row>
    <row r="110" spans="2:5">
      <c r="B110">
        <f t="shared" si="13"/>
        <v>355</v>
      </c>
      <c r="C110">
        <f t="shared" si="12"/>
        <v>1.035300547818731E-10</v>
      </c>
      <c r="D110" s="13">
        <f t="shared" si="10"/>
        <v>5.916666666666667</v>
      </c>
      <c r="E110">
        <f t="shared" si="11"/>
        <v>0.10353005478187309</v>
      </c>
    </row>
    <row r="111" spans="2:5">
      <c r="B111">
        <f t="shared" si="13"/>
        <v>360</v>
      </c>
      <c r="C111">
        <f t="shared" si="12"/>
        <v>1.0354767125159069E-10</v>
      </c>
      <c r="D111" s="13">
        <f t="shared" si="10"/>
        <v>6</v>
      </c>
      <c r="E111">
        <f t="shared" si="11"/>
        <v>0.10354767125159069</v>
      </c>
    </row>
    <row r="112" spans="2:5">
      <c r="B112">
        <f t="shared" si="13"/>
        <v>365</v>
      </c>
      <c r="C112">
        <f t="shared" si="12"/>
        <v>1.0356484919001122E-10</v>
      </c>
      <c r="D112" s="13">
        <f t="shared" si="10"/>
        <v>6.083333333333333</v>
      </c>
      <c r="E112">
        <f t="shared" si="11"/>
        <v>0.10356484919001122</v>
      </c>
    </row>
    <row r="113" spans="2:5">
      <c r="B113">
        <f t="shared" si="13"/>
        <v>370</v>
      </c>
      <c r="C113">
        <f t="shared" si="12"/>
        <v>1.035815995136067E-10</v>
      </c>
      <c r="D113" s="13">
        <f t="shared" si="10"/>
        <v>6.166666666666667</v>
      </c>
      <c r="E113">
        <f t="shared" si="11"/>
        <v>0.1035815995136067</v>
      </c>
    </row>
    <row r="114" spans="2:5">
      <c r="B114">
        <f t="shared" si="13"/>
        <v>375</v>
      </c>
      <c r="C114">
        <f t="shared" si="12"/>
        <v>1.0359793286710259E-10</v>
      </c>
      <c r="D114" s="13">
        <f t="shared" si="10"/>
        <v>6.25</v>
      </c>
      <c r="E114">
        <f t="shared" si="11"/>
        <v>0.10359793286710259</v>
      </c>
    </row>
    <row r="115" spans="2:5">
      <c r="B115">
        <f t="shared" si="13"/>
        <v>380</v>
      </c>
      <c r="C115">
        <f t="shared" si="12"/>
        <v>1.036138596302425E-10</v>
      </c>
      <c r="D115" s="13">
        <f t="shared" si="10"/>
        <v>6.333333333333333</v>
      </c>
      <c r="E115">
        <f t="shared" si="11"/>
        <v>0.1036138596302425</v>
      </c>
    </row>
    <row r="116" spans="2:5">
      <c r="B116">
        <f t="shared" si="13"/>
        <v>385</v>
      </c>
      <c r="C116">
        <f t="shared" si="12"/>
        <v>1.0362938992438436E-10</v>
      </c>
      <c r="D116" s="13">
        <f t="shared" si="10"/>
        <v>6.416666666666667</v>
      </c>
      <c r="E116">
        <f t="shared" si="11"/>
        <v>0.10362938992438436</v>
      </c>
    </row>
    <row r="117" spans="2:5">
      <c r="B117">
        <f t="shared" si="13"/>
        <v>390</v>
      </c>
      <c r="C117">
        <f t="shared" si="12"/>
        <v>1.0364453361893261E-10</v>
      </c>
      <c r="D117" s="13">
        <f t="shared" si="10"/>
        <v>6.5</v>
      </c>
      <c r="E117">
        <f t="shared" si="11"/>
        <v>0.10364453361893261</v>
      </c>
    </row>
    <row r="118" spans="2:5">
      <c r="B118">
        <f t="shared" si="13"/>
        <v>395</v>
      </c>
      <c r="C118">
        <f t="shared" si="12"/>
        <v>1.0365930033761005E-10</v>
      </c>
      <c r="D118" s="13">
        <f t="shared" si="10"/>
        <v>6.583333333333333</v>
      </c>
      <c r="E118">
        <f t="shared" si="11"/>
        <v>0.10365930033761005</v>
      </c>
    </row>
    <row r="119" spans="2:5">
      <c r="B119">
        <f t="shared" si="13"/>
        <v>400</v>
      </c>
      <c r="C119">
        <f t="shared" si="12"/>
        <v>1.0367369946457367E-10</v>
      </c>
      <c r="D119" s="13">
        <f t="shared" si="10"/>
        <v>6.666666666666667</v>
      </c>
      <c r="E119">
        <f t="shared" si="11"/>
        <v>0.10367369946457368</v>
      </c>
    </row>
    <row r="120" spans="2:5">
      <c r="B120">
        <f t="shared" si="13"/>
        <v>405</v>
      </c>
      <c r="C120">
        <f t="shared" si="12"/>
        <v>1.0368774015037825E-10</v>
      </c>
      <c r="D120" s="13">
        <f t="shared" si="10"/>
        <v>6.75</v>
      </c>
      <c r="E120">
        <f t="shared" si="11"/>
        <v>0.10368774015037825</v>
      </c>
    </row>
    <row r="121" spans="2:5">
      <c r="B121">
        <f t="shared" si="13"/>
        <v>410</v>
      </c>
      <c r="C121">
        <f t="shared" si="12"/>
        <v>1.0370143131779144E-10</v>
      </c>
      <c r="D121" s="13">
        <f t="shared" si="10"/>
        <v>6.833333333333333</v>
      </c>
      <c r="E121">
        <f t="shared" si="11"/>
        <v>0.10370143131779144</v>
      </c>
    </row>
    <row r="122" spans="2:5">
      <c r="B122">
        <f t="shared" si="13"/>
        <v>415</v>
      </c>
      <c r="C122">
        <f t="shared" si="12"/>
        <v>1.0371478166746417E-10</v>
      </c>
      <c r="D122" s="13">
        <f t="shared" si="10"/>
        <v>6.916666666666667</v>
      </c>
      <c r="E122">
        <f t="shared" si="11"/>
        <v>0.10371478166746417</v>
      </c>
    </row>
    <row r="123" spans="2:5">
      <c r="B123">
        <f t="shared" si="13"/>
        <v>420</v>
      </c>
      <c r="C123">
        <f t="shared" si="12"/>
        <v>1.0372779968345984E-10</v>
      </c>
      <c r="D123" s="13">
        <f t="shared" si="10"/>
        <v>7</v>
      </c>
      <c r="E123">
        <f t="shared" si="11"/>
        <v>0.10372779968345984</v>
      </c>
    </row>
    <row r="124" spans="2:5">
      <c r="B124">
        <f t="shared" si="13"/>
        <v>425</v>
      </c>
      <c r="C124">
        <f t="shared" si="12"/>
        <v>1.0374049363864586E-10</v>
      </c>
      <c r="D124" s="13">
        <f t="shared" si="10"/>
        <v>7.083333333333333</v>
      </c>
      <c r="E124">
        <f t="shared" si="11"/>
        <v>0.10374049363864586</v>
      </c>
    </row>
    <row r="125" spans="2:5">
      <c r="B125">
        <f t="shared" si="13"/>
        <v>430</v>
      </c>
      <c r="C125">
        <f t="shared" si="12"/>
        <v>1.0375287159995106E-10</v>
      </c>
      <c r="D125" s="13">
        <f t="shared" si="10"/>
        <v>7.166666666666667</v>
      </c>
      <c r="E125">
        <f t="shared" si="11"/>
        <v>0.10375287159995106</v>
      </c>
    </row>
    <row r="126" spans="2:5">
      <c r="B126">
        <f t="shared" si="13"/>
        <v>435</v>
      </c>
      <c r="C126">
        <f t="shared" si="12"/>
        <v>1.0376494143349212E-10</v>
      </c>
      <c r="D126" s="13">
        <f t="shared" si="10"/>
        <v>7.25</v>
      </c>
      <c r="E126">
        <f t="shared" si="11"/>
        <v>0.10376494143349212</v>
      </c>
    </row>
    <row r="127" spans="2:5">
      <c r="B127">
        <f t="shared" si="13"/>
        <v>440</v>
      </c>
      <c r="C127">
        <f t="shared" si="12"/>
        <v>1.0377671080957247E-10</v>
      </c>
      <c r="D127" s="13">
        <f t="shared" si="10"/>
        <v>7.333333333333333</v>
      </c>
      <c r="E127">
        <f t="shared" si="11"/>
        <v>0.10377671080957247</v>
      </c>
    </row>
    <row r="128" spans="2:5">
      <c r="B128">
        <f t="shared" si="13"/>
        <v>445</v>
      </c>
      <c r="C128">
        <f t="shared" si="12"/>
        <v>1.0378818720755671E-10</v>
      </c>
      <c r="D128" s="13">
        <f t="shared" si="10"/>
        <v>7.416666666666667</v>
      </c>
      <c r="E128">
        <f t="shared" si="11"/>
        <v>0.10378818720755671</v>
      </c>
    </row>
    <row r="129" spans="2:5">
      <c r="B129">
        <f t="shared" si="13"/>
        <v>450</v>
      </c>
      <c r="C129">
        <f t="shared" si="12"/>
        <v>1.0379937792062368E-10</v>
      </c>
      <c r="D129" s="13">
        <f t="shared" si="10"/>
        <v>7.5</v>
      </c>
      <c r="E129">
        <f t="shared" si="11"/>
        <v>0.10379937792062369</v>
      </c>
    </row>
    <row r="130" spans="2:5">
      <c r="B130">
        <f t="shared" si="13"/>
        <v>455</v>
      </c>
      <c r="C130">
        <f t="shared" si="12"/>
        <v>1.038102900604013E-10</v>
      </c>
      <c r="D130" s="13">
        <f t="shared" si="10"/>
        <v>7.583333333333333</v>
      </c>
      <c r="E130">
        <f t="shared" si="11"/>
        <v>0.10381029006040129</v>
      </c>
    </row>
    <row r="131" spans="2:5">
      <c r="B131">
        <f t="shared" si="13"/>
        <v>460</v>
      </c>
      <c r="C131">
        <f t="shared" si="12"/>
        <v>1.0382093056148585E-10</v>
      </c>
      <c r="D131" s="13">
        <f t="shared" si="10"/>
        <v>7.666666666666667</v>
      </c>
      <c r="E131">
        <f t="shared" si="11"/>
        <v>0.10382093056148585</v>
      </c>
    </row>
    <row r="132" spans="2:5">
      <c r="B132">
        <f t="shared" si="13"/>
        <v>465</v>
      </c>
      <c r="C132">
        <f t="shared" si="12"/>
        <v>1.0383130618584897E-10</v>
      </c>
      <c r="D132" s="13">
        <f t="shared" si="10"/>
        <v>7.75</v>
      </c>
      <c r="E132">
        <f t="shared" si="11"/>
        <v>0.10383130618584897</v>
      </c>
    </row>
    <row r="133" spans="2:5">
      <c r="B133">
        <f t="shared" si="13"/>
        <v>470</v>
      </c>
      <c r="C133">
        <f t="shared" si="12"/>
        <v>1.038414235271348E-10</v>
      </c>
      <c r="D133" s="13">
        <f t="shared" si="10"/>
        <v>7.833333333333333</v>
      </c>
      <c r="E133">
        <f t="shared" si="11"/>
        <v>0.10384142352713481</v>
      </c>
    </row>
    <row r="134" spans="2:5">
      <c r="B134">
        <f t="shared" si="13"/>
        <v>475</v>
      </c>
      <c r="C134">
        <f t="shared" si="12"/>
        <v>1.0385128901485019E-10</v>
      </c>
      <c r="D134" s="13">
        <f t="shared" si="10"/>
        <v>7.916666666666667</v>
      </c>
      <c r="E134">
        <f t="shared" si="11"/>
        <v>0.10385128901485019</v>
      </c>
    </row>
    <row r="135" spans="2:5">
      <c r="B135">
        <f t="shared" si="13"/>
        <v>480</v>
      </c>
      <c r="C135">
        <f t="shared" si="12"/>
        <v>1.0386090891845063E-10</v>
      </c>
      <c r="D135" s="13">
        <f t="shared" si="10"/>
        <v>8</v>
      </c>
      <c r="E135">
        <f t="shared" si="11"/>
        <v>0.10386090891845064</v>
      </c>
    </row>
    <row r="136" spans="2:5">
      <c r="B136">
        <f t="shared" si="13"/>
        <v>485</v>
      </c>
      <c r="C136">
        <f t="shared" si="12"/>
        <v>1.0387028935132448E-10</v>
      </c>
      <c r="D136" s="13">
        <f t="shared" si="10"/>
        <v>8.0833333333333339</v>
      </c>
      <c r="E136">
        <f t="shared" si="11"/>
        <v>0.10387028935132449</v>
      </c>
    </row>
    <row r="137" spans="2:5">
      <c r="B137">
        <f t="shared" si="13"/>
        <v>490</v>
      </c>
      <c r="C137">
        <f t="shared" si="12"/>
        <v>1.0387943627467792E-10</v>
      </c>
      <c r="D137" s="13">
        <f t="shared" si="10"/>
        <v>8.1666666666666661</v>
      </c>
      <c r="E137">
        <f t="shared" si="11"/>
        <v>0.10387943627467791</v>
      </c>
    </row>
    <row r="138" spans="2:5">
      <c r="B138">
        <f t="shared" si="13"/>
        <v>495</v>
      </c>
      <c r="C138">
        <f t="shared" si="12"/>
        <v>1.0388835550132328E-10</v>
      </c>
      <c r="D138" s="13">
        <f t="shared" si="10"/>
        <v>8.25</v>
      </c>
      <c r="E138">
        <f t="shared" si="11"/>
        <v>0.10388835550132328</v>
      </c>
    </row>
    <row r="139" spans="2:5">
      <c r="B139">
        <f t="shared" si="13"/>
        <v>500</v>
      </c>
      <c r="C139">
        <f t="shared" si="12"/>
        <v>1.0389705269937313E-10</v>
      </c>
      <c r="D139" s="13">
        <f t="shared" si="10"/>
        <v>8.3333333333333339</v>
      </c>
      <c r="E139">
        <f t="shared" si="11"/>
        <v>0.10389705269937313</v>
      </c>
    </row>
    <row r="140" spans="2:5">
      <c r="B140">
        <f t="shared" si="13"/>
        <v>505</v>
      </c>
      <c r="C140">
        <f t="shared" si="12"/>
        <v>1.039055333958422E-10</v>
      </c>
      <c r="D140" s="13">
        <f t="shared" si="10"/>
        <v>8.4166666666666661</v>
      </c>
      <c r="E140">
        <f t="shared" si="11"/>
        <v>0.1039055333958422</v>
      </c>
    </row>
    <row r="141" spans="2:5">
      <c r="B141">
        <f t="shared" si="13"/>
        <v>510</v>
      </c>
      <c r="C141">
        <f t="shared" si="12"/>
        <v>1.0391380298015985E-10</v>
      </c>
      <c r="D141" s="13">
        <f t="shared" si="10"/>
        <v>8.5</v>
      </c>
      <c r="E141">
        <f t="shared" si="11"/>
        <v>0.10391380298015986</v>
      </c>
    </row>
    <row r="142" spans="2:5">
      <c r="B142">
        <f t="shared" si="13"/>
        <v>515</v>
      </c>
      <c r="C142">
        <f t="shared" si="12"/>
        <v>1.0392186670759498E-10</v>
      </c>
      <c r="D142" s="13">
        <f t="shared" si="10"/>
        <v>8.5833333333333339</v>
      </c>
      <c r="E142">
        <f t="shared" si="11"/>
        <v>0.10392186670759497</v>
      </c>
    </row>
    <row r="143" spans="2:5">
      <c r="B143">
        <f t="shared" si="13"/>
        <v>520</v>
      </c>
      <c r="C143">
        <f t="shared" si="12"/>
        <v>1.0392972970259575E-10</v>
      </c>
      <c r="D143" s="13">
        <f t="shared" si="10"/>
        <v>8.6666666666666661</v>
      </c>
      <c r="E143">
        <f t="shared" si="11"/>
        <v>0.10392972970259574</v>
      </c>
    </row>
    <row r="144" spans="2:5">
      <c r="B144">
        <f t="shared" si="13"/>
        <v>525</v>
      </c>
      <c r="C144">
        <f t="shared" si="12"/>
        <v>1.0393739696204611E-10</v>
      </c>
      <c r="D144" s="13">
        <f t="shared" si="10"/>
        <v>8.75</v>
      </c>
      <c r="E144">
        <f t="shared" si="11"/>
        <v>0.10393739696204611</v>
      </c>
    </row>
    <row r="145" spans="2:5">
      <c r="B145">
        <f t="shared" si="13"/>
        <v>530</v>
      </c>
      <c r="C145">
        <f t="shared" si="12"/>
        <v>1.0394487335844129E-10</v>
      </c>
      <c r="D145" s="13">
        <f t="shared" si="10"/>
        <v>8.8333333333333339</v>
      </c>
      <c r="E145">
        <f t="shared" si="11"/>
        <v>0.10394487335844128</v>
      </c>
    </row>
    <row r="146" spans="2:5">
      <c r="B146">
        <f t="shared" si="13"/>
        <v>535</v>
      </c>
      <c r="C146">
        <f t="shared" si="12"/>
        <v>1.0395216364298427E-10</v>
      </c>
      <c r="D146" s="13">
        <f t="shared" si="10"/>
        <v>8.9166666666666661</v>
      </c>
      <c r="E146">
        <f t="shared" si="11"/>
        <v>0.10395216364298426</v>
      </c>
    </row>
    <row r="147" spans="2:5">
      <c r="B147">
        <f t="shared" si="13"/>
        <v>540</v>
      </c>
      <c r="C147">
        <f t="shared" si="12"/>
        <v>1.039592724486051E-10</v>
      </c>
      <c r="D147" s="13">
        <f t="shared" si="10"/>
        <v>9</v>
      </c>
      <c r="E147">
        <f t="shared" si="11"/>
        <v>0.1039592724486051</v>
      </c>
    </row>
    <row r="148" spans="2:5">
      <c r="B148">
        <f t="shared" si="13"/>
        <v>545</v>
      </c>
      <c r="C148">
        <f t="shared" si="12"/>
        <v>1.0396620429290509E-10</v>
      </c>
      <c r="D148" s="13">
        <f t="shared" si="10"/>
        <v>9.0833333333333339</v>
      </c>
      <c r="E148">
        <f t="shared" si="11"/>
        <v>0.1039662042929051</v>
      </c>
    </row>
    <row r="149" spans="2:5">
      <c r="B149">
        <f t="shared" si="13"/>
        <v>550</v>
      </c>
      <c r="C149">
        <f t="shared" si="12"/>
        <v>1.0397296358102779E-10</v>
      </c>
      <c r="D149" s="13">
        <f t="shared" si="10"/>
        <v>9.1666666666666661</v>
      </c>
      <c r="E149">
        <f t="shared" si="11"/>
        <v>0.1039729635810278</v>
      </c>
    </row>
    <row r="150" spans="2:5">
      <c r="B150">
        <f t="shared" si="13"/>
        <v>555</v>
      </c>
      <c r="C150">
        <f t="shared" si="12"/>
        <v>1.0397955460845837E-10</v>
      </c>
      <c r="D150" s="13">
        <f t="shared" si="10"/>
        <v>9.25</v>
      </c>
      <c r="E150">
        <f t="shared" si="11"/>
        <v>0.10397955460845837</v>
      </c>
    </row>
    <row r="151" spans="2:5">
      <c r="B151">
        <f t="shared" si="13"/>
        <v>560</v>
      </c>
      <c r="C151">
        <f t="shared" si="12"/>
        <v>1.0398598156375335E-10</v>
      </c>
      <c r="D151" s="13">
        <f t="shared" si="10"/>
        <v>9.3333333333333339</v>
      </c>
      <c r="E151">
        <f t="shared" si="11"/>
        <v>0.10398598156375334</v>
      </c>
    </row>
    <row r="152" spans="2:5">
      <c r="B152">
        <f t="shared" si="13"/>
        <v>565</v>
      </c>
      <c r="C152">
        <f t="shared" si="12"/>
        <v>1.0399224853120248E-10</v>
      </c>
      <c r="D152" s="13">
        <f t="shared" si="10"/>
        <v>9.4166666666666661</v>
      </c>
      <c r="E152">
        <f t="shared" si="11"/>
        <v>0.10399224853120248</v>
      </c>
    </row>
    <row r="153" spans="2:5">
      <c r="B153">
        <f t="shared" si="13"/>
        <v>570</v>
      </c>
      <c r="C153">
        <f t="shared" si="12"/>
        <v>1.0399835949342423E-10</v>
      </c>
      <c r="D153" s="13">
        <f t="shared" si="10"/>
        <v>9.5</v>
      </c>
      <c r="E153">
        <f t="shared" si="11"/>
        <v>0.10399835949342423</v>
      </c>
    </row>
    <row r="154" spans="2:5">
      <c r="B154">
        <f t="shared" si="13"/>
        <v>575</v>
      </c>
      <c r="C154">
        <f t="shared" si="12"/>
        <v>1.0400431833389669E-10</v>
      </c>
      <c r="D154" s="13">
        <f t="shared" si="10"/>
        <v>9.5833333333333339</v>
      </c>
      <c r="E154">
        <f t="shared" si="11"/>
        <v>0.10400431833389669</v>
      </c>
    </row>
    <row r="155" spans="2:5">
      <c r="B155">
        <f t="shared" si="13"/>
        <v>580</v>
      </c>
      <c r="C155">
        <f t="shared" si="12"/>
        <v>1.0401012883942559E-10</v>
      </c>
      <c r="D155" s="13">
        <f t="shared" si="10"/>
        <v>9.6666666666666661</v>
      </c>
      <c r="E155">
        <f t="shared" si="11"/>
        <v>0.10401012883942559</v>
      </c>
    </row>
    <row r="156" spans="2:5">
      <c r="B156">
        <f t="shared" si="13"/>
        <v>585</v>
      </c>
      <c r="C156">
        <f t="shared" si="12"/>
        <v>1.0401579470255073E-10</v>
      </c>
      <c r="D156" s="13">
        <f t="shared" si="10"/>
        <v>9.75</v>
      </c>
      <c r="E156">
        <f t="shared" si="11"/>
        <v>0.10401579470255072</v>
      </c>
    </row>
    <row r="157" spans="2:5">
      <c r="B157">
        <f t="shared" si="13"/>
        <v>590</v>
      </c>
      <c r="C157">
        <f t="shared" si="12"/>
        <v>1.040213195238925E-10</v>
      </c>
      <c r="D157" s="13">
        <f t="shared" si="10"/>
        <v>9.8333333333333339</v>
      </c>
      <c r="E157">
        <f t="shared" si="11"/>
        <v>0.1040213195238925</v>
      </c>
    </row>
    <row r="158" spans="2:5">
      <c r="B158">
        <f t="shared" si="13"/>
        <v>595</v>
      </c>
      <c r="C158">
        <f t="shared" si="12"/>
        <v>1.040267068144402E-10</v>
      </c>
      <c r="D158" s="13">
        <f t="shared" si="10"/>
        <v>9.9166666666666661</v>
      </c>
      <c r="E158">
        <f t="shared" si="11"/>
        <v>0.10402670681444019</v>
      </c>
    </row>
    <row r="159" spans="2:5">
      <c r="B159" s="16">
        <f t="shared" si="13"/>
        <v>600</v>
      </c>
      <c r="C159">
        <f t="shared" si="12"/>
        <v>1.0403195999778315E-10</v>
      </c>
      <c r="D159" s="13">
        <f t="shared" si="10"/>
        <v>10</v>
      </c>
      <c r="E159">
        <f t="shared" si="11"/>
        <v>0.10403195999778315</v>
      </c>
    </row>
    <row r="160" spans="2:5">
      <c r="B160">
        <f t="shared" si="13"/>
        <v>605</v>
      </c>
      <c r="C160">
        <f>$D$36*EXP(-$D$32*(B160-600))+(1/$D$32)*($D$33+$D$34*((B160-600)-1/$D$32))</f>
        <v>1.0401928018648393E-10</v>
      </c>
      <c r="D160" s="13">
        <f t="shared" si="10"/>
        <v>10.083333333333334</v>
      </c>
      <c r="E160">
        <f t="shared" si="11"/>
        <v>0.10401928018648393</v>
      </c>
    </row>
    <row r="161" spans="2:5">
      <c r="B161">
        <f t="shared" si="13"/>
        <v>610</v>
      </c>
      <c r="C161">
        <f>$D$36*EXP(-$D$32*(B161-600))+(1/$D$32)*($D$33+$D$34*((B161-600)-1/$D$32))</f>
        <v>1.0397146052610113E-10</v>
      </c>
      <c r="D161" s="13">
        <f t="shared" si="10"/>
        <v>10.166666666666666</v>
      </c>
      <c r="E161">
        <f t="shared" si="11"/>
        <v>0.10397146052610114</v>
      </c>
    </row>
    <row r="162" spans="2:5">
      <c r="B162">
        <f t="shared" si="13"/>
        <v>615</v>
      </c>
      <c r="C162">
        <f t="shared" ref="C162:C182" si="14">$D$36*EXP(-$D$32*(B162-600))+(1/$D$32)*($D$33+$D$34*((B162-600)-1/$D$32))</f>
        <v>1.0388937576190681E-10</v>
      </c>
      <c r="D162" s="13">
        <f t="shared" si="10"/>
        <v>10.25</v>
      </c>
      <c r="E162">
        <f t="shared" si="11"/>
        <v>0.10388937576190681</v>
      </c>
    </row>
    <row r="163" spans="2:5">
      <c r="B163">
        <f t="shared" si="13"/>
        <v>620</v>
      </c>
      <c r="C163">
        <f t="shared" si="14"/>
        <v>1.0377387886391483E-10</v>
      </c>
      <c r="D163" s="13">
        <f t="shared" si="10"/>
        <v>10.333333333333334</v>
      </c>
      <c r="E163">
        <f t="shared" si="11"/>
        <v>0.10377387886391483</v>
      </c>
    </row>
    <row r="164" spans="2:5">
      <c r="B164">
        <f t="shared" si="13"/>
        <v>625</v>
      </c>
      <c r="C164">
        <f t="shared" si="14"/>
        <v>1.0362580156893775E-10</v>
      </c>
      <c r="D164" s="13">
        <f t="shared" si="10"/>
        <v>10.416666666666666</v>
      </c>
      <c r="E164">
        <f t="shared" si="11"/>
        <v>0.10362580156893775</v>
      </c>
    </row>
    <row r="165" spans="2:5">
      <c r="B165">
        <f t="shared" si="13"/>
        <v>630</v>
      </c>
      <c r="C165">
        <f t="shared" si="14"/>
        <v>1.0344595490915043E-10</v>
      </c>
      <c r="D165" s="13">
        <f t="shared" si="10"/>
        <v>10.5</v>
      </c>
      <c r="E165">
        <f t="shared" si="11"/>
        <v>0.10344595490915043</v>
      </c>
    </row>
    <row r="166" spans="2:5">
      <c r="B166">
        <f t="shared" si="13"/>
        <v>635</v>
      </c>
      <c r="C166">
        <f t="shared" si="14"/>
        <v>1.0323512972749592E-10</v>
      </c>
      <c r="D166" s="13">
        <f t="shared" si="10"/>
        <v>10.583333333333334</v>
      </c>
      <c r="E166">
        <f t="shared" si="11"/>
        <v>0.10323512972749592</v>
      </c>
    </row>
    <row r="167" spans="2:5">
      <c r="B167">
        <f t="shared" si="13"/>
        <v>640</v>
      </c>
      <c r="C167">
        <f t="shared" si="14"/>
        <v>1.0299409718026109E-10</v>
      </c>
      <c r="D167" s="13">
        <f t="shared" si="10"/>
        <v>10.666666666666666</v>
      </c>
      <c r="E167">
        <f t="shared" si="11"/>
        <v>0.10299409718026109</v>
      </c>
    </row>
    <row r="168" spans="2:5">
      <c r="B168">
        <f t="shared" si="13"/>
        <v>645</v>
      </c>
      <c r="C168">
        <f t="shared" si="14"/>
        <v>1.0272360922714162E-10</v>
      </c>
      <c r="D168" s="13">
        <f t="shared" ref="D168:D231" si="15">B168/60</f>
        <v>10.75</v>
      </c>
      <c r="E168">
        <f t="shared" ref="E168:E231" si="16">C168*10^9</f>
        <v>0.10272360922714162</v>
      </c>
    </row>
    <row r="169" spans="2:5">
      <c r="B169">
        <f t="shared" si="13"/>
        <v>650</v>
      </c>
      <c r="C169">
        <f t="shared" si="14"/>
        <v>1.0242439910910784E-10</v>
      </c>
      <c r="D169" s="13">
        <f t="shared" si="15"/>
        <v>10.833333333333334</v>
      </c>
      <c r="E169">
        <f t="shared" si="16"/>
        <v>0.10242439910910785</v>
      </c>
    </row>
    <row r="170" spans="2:5">
      <c r="B170">
        <f t="shared" si="13"/>
        <v>655</v>
      </c>
      <c r="C170">
        <f t="shared" si="14"/>
        <v>1.0209718181437444E-10</v>
      </c>
      <c r="D170" s="13">
        <f t="shared" si="15"/>
        <v>10.916666666666666</v>
      </c>
      <c r="E170">
        <f t="shared" si="16"/>
        <v>0.10209718181437444</v>
      </c>
    </row>
    <row r="171" spans="2:5">
      <c r="B171">
        <f t="shared" ref="B171:B234" si="17">B170+$J$31/372</f>
        <v>660</v>
      </c>
      <c r="C171">
        <f t="shared" si="14"/>
        <v>1.0174265453277138E-10</v>
      </c>
      <c r="D171" s="13">
        <f t="shared" si="15"/>
        <v>11</v>
      </c>
      <c r="E171">
        <f t="shared" si="16"/>
        <v>0.10174265453277137</v>
      </c>
    </row>
    <row r="172" spans="2:5">
      <c r="B172">
        <f t="shared" si="17"/>
        <v>665</v>
      </c>
      <c r="C172">
        <f t="shared" si="14"/>
        <v>1.0136149709880326E-10</v>
      </c>
      <c r="D172" s="13">
        <f t="shared" si="15"/>
        <v>11.083333333333334</v>
      </c>
      <c r="E172">
        <f t="shared" si="16"/>
        <v>0.10136149709880327</v>
      </c>
    </row>
    <row r="173" spans="2:5">
      <c r="B173">
        <f t="shared" si="17"/>
        <v>670</v>
      </c>
      <c r="C173">
        <f t="shared" si="14"/>
        <v>1.0095437242368017E-10</v>
      </c>
      <c r="D173" s="13">
        <f t="shared" si="15"/>
        <v>11.166666666666666</v>
      </c>
      <c r="E173">
        <f t="shared" si="16"/>
        <v>0.10095437242368016</v>
      </c>
    </row>
    <row r="174" spans="2:5">
      <c r="B174">
        <f t="shared" si="17"/>
        <v>675</v>
      </c>
      <c r="C174">
        <f t="shared" si="14"/>
        <v>1.0052192691659345E-10</v>
      </c>
      <c r="D174" s="13">
        <f t="shared" si="15"/>
        <v>11.25</v>
      </c>
      <c r="E174">
        <f t="shared" si="16"/>
        <v>0.10052192691659345</v>
      </c>
    </row>
    <row r="175" spans="2:5">
      <c r="B175">
        <f t="shared" si="17"/>
        <v>680</v>
      </c>
      <c r="C175">
        <f t="shared" si="14"/>
        <v>1.0006479089550483E-10</v>
      </c>
      <c r="D175" s="13">
        <f t="shared" si="15"/>
        <v>11.333333333333334</v>
      </c>
      <c r="E175">
        <f t="shared" si="16"/>
        <v>0.10006479089550482</v>
      </c>
    </row>
    <row r="176" spans="2:5">
      <c r="B176">
        <f t="shared" si="17"/>
        <v>685</v>
      </c>
      <c r="C176">
        <f t="shared" si="14"/>
        <v>9.9583578987709167E-11</v>
      </c>
      <c r="D176" s="13">
        <f t="shared" si="15"/>
        <v>11.416666666666666</v>
      </c>
      <c r="E176">
        <f t="shared" si="16"/>
        <v>9.958357898770917E-2</v>
      </c>
    </row>
    <row r="177" spans="2:5">
      <c r="B177">
        <f t="shared" si="17"/>
        <v>690</v>
      </c>
      <c r="C177">
        <f t="shared" si="14"/>
        <v>9.9078890520426784E-11</v>
      </c>
      <c r="D177" s="13">
        <f t="shared" si="15"/>
        <v>11.5</v>
      </c>
      <c r="E177">
        <f t="shared" si="16"/>
        <v>9.9078890520426788E-2</v>
      </c>
    </row>
    <row r="178" spans="2:5">
      <c r="B178">
        <f t="shared" si="17"/>
        <v>695</v>
      </c>
      <c r="C178">
        <f t="shared" si="14"/>
        <v>9.8551309901671727E-11</v>
      </c>
      <c r="D178" s="13">
        <f t="shared" si="15"/>
        <v>11.583333333333334</v>
      </c>
      <c r="E178">
        <f t="shared" si="16"/>
        <v>9.8551309901671727E-2</v>
      </c>
    </row>
    <row r="179" spans="2:5">
      <c r="B179">
        <f t="shared" si="17"/>
        <v>700</v>
      </c>
      <c r="C179">
        <f t="shared" si="14"/>
        <v>9.8001406991639416E-11</v>
      </c>
      <c r="D179" s="13">
        <f t="shared" si="15"/>
        <v>11.666666666666666</v>
      </c>
      <c r="E179">
        <f t="shared" si="16"/>
        <v>9.8001406991639423E-2</v>
      </c>
    </row>
    <row r="180" spans="2:5">
      <c r="B180">
        <f t="shared" si="17"/>
        <v>705</v>
      </c>
      <c r="C180">
        <f t="shared" si="14"/>
        <v>9.7429737464849542E-11</v>
      </c>
      <c r="D180" s="13">
        <f t="shared" si="15"/>
        <v>11.75</v>
      </c>
      <c r="E180">
        <f t="shared" si="16"/>
        <v>9.7429737464849536E-2</v>
      </c>
    </row>
    <row r="181" spans="2:5">
      <c r="B181">
        <f t="shared" si="17"/>
        <v>710</v>
      </c>
      <c r="C181">
        <f t="shared" si="14"/>
        <v>9.6836843163273386E-11</v>
      </c>
      <c r="D181" s="13">
        <f t="shared" si="15"/>
        <v>11.833333333333334</v>
      </c>
      <c r="E181">
        <f t="shared" si="16"/>
        <v>9.6836843163273387E-2</v>
      </c>
    </row>
    <row r="182" spans="2:5">
      <c r="B182">
        <f t="shared" si="17"/>
        <v>715</v>
      </c>
      <c r="C182">
        <f t="shared" si="14"/>
        <v>9.6223252440671161E-11</v>
      </c>
      <c r="D182" s="13">
        <f t="shared" si="15"/>
        <v>11.916666666666666</v>
      </c>
      <c r="E182">
        <f t="shared" si="16"/>
        <v>9.6223252440671161E-2</v>
      </c>
    </row>
    <row r="183" spans="2:5">
      <c r="B183" s="16">
        <f t="shared" si="17"/>
        <v>720</v>
      </c>
      <c r="C183">
        <f>$D$36*EXP(-$D$32*(B183-600))+(1/$D$32)*($D$33+$D$34*((B183-600)-1/$D$32))</f>
        <v>9.5589480498357423E-11</v>
      </c>
      <c r="D183" s="13">
        <f t="shared" si="15"/>
        <v>12</v>
      </c>
      <c r="E183">
        <f t="shared" si="16"/>
        <v>9.5589480498357429E-2</v>
      </c>
    </row>
    <row r="184" spans="2:5">
      <c r="B184">
        <f t="shared" si="17"/>
        <v>725</v>
      </c>
      <c r="C184">
        <f>$E$36*EXP(-$E$32*(B184-720))+(1/$E$32)*($E$33+$E$34*((B184-720)-1/$E$32))</f>
        <v>9.495383193841084E-11</v>
      </c>
      <c r="D184" s="13">
        <f t="shared" si="15"/>
        <v>12.083333333333334</v>
      </c>
      <c r="E184">
        <f t="shared" si="16"/>
        <v>9.4953831938410838E-2</v>
      </c>
    </row>
    <row r="185" spans="2:5">
      <c r="B185">
        <f t="shared" si="17"/>
        <v>730</v>
      </c>
      <c r="C185">
        <f t="shared" ref="C185:C242" si="18">$E$36*EXP(-$E$32*(B185-720))+(1/$E$32)*($E$33+$E$34*((B185-720)-1/$E$32))</f>
        <v>9.4334006741029866E-11</v>
      </c>
      <c r="D185" s="13">
        <f t="shared" si="15"/>
        <v>12.166666666666666</v>
      </c>
      <c r="E185">
        <f t="shared" si="16"/>
        <v>9.433400674102986E-2</v>
      </c>
    </row>
    <row r="186" spans="2:5">
      <c r="B186">
        <f t="shared" si="17"/>
        <v>735</v>
      </c>
      <c r="C186">
        <f t="shared" si="18"/>
        <v>9.3729611011193457E-11</v>
      </c>
      <c r="D186" s="13">
        <f t="shared" si="15"/>
        <v>12.25</v>
      </c>
      <c r="E186">
        <f t="shared" si="16"/>
        <v>9.3729611011193453E-2</v>
      </c>
    </row>
    <row r="187" spans="2:5">
      <c r="B187">
        <f t="shared" si="17"/>
        <v>740</v>
      </c>
      <c r="C187">
        <f t="shared" si="18"/>
        <v>9.3140260659210366E-11</v>
      </c>
      <c r="D187" s="13">
        <f t="shared" si="15"/>
        <v>12.333333333333334</v>
      </c>
      <c r="E187">
        <f t="shared" si="16"/>
        <v>9.3140260659210369E-2</v>
      </c>
    </row>
    <row r="188" spans="2:5">
      <c r="B188">
        <f t="shared" si="17"/>
        <v>745</v>
      </c>
      <c r="C188">
        <f t="shared" si="18"/>
        <v>9.2565581156632438E-11</v>
      </c>
      <c r="D188" s="13">
        <f t="shared" si="15"/>
        <v>12.416666666666666</v>
      </c>
      <c r="E188">
        <f t="shared" si="16"/>
        <v>9.2565581156632437E-2</v>
      </c>
    </row>
    <row r="189" spans="2:5">
      <c r="B189">
        <f t="shared" si="17"/>
        <v>750</v>
      </c>
      <c r="C189">
        <f t="shared" si="18"/>
        <v>9.2005207298244241E-11</v>
      </c>
      <c r="D189" s="13">
        <f t="shared" si="15"/>
        <v>12.5</v>
      </c>
      <c r="E189">
        <f t="shared" si="16"/>
        <v>9.200520729824424E-2</v>
      </c>
    </row>
    <row r="190" spans="2:5">
      <c r="B190">
        <f t="shared" si="17"/>
        <v>755</v>
      </c>
      <c r="C190">
        <f t="shared" si="18"/>
        <v>9.1458782969977391E-11</v>
      </c>
      <c r="D190" s="13">
        <f t="shared" si="15"/>
        <v>12.583333333333334</v>
      </c>
      <c r="E190">
        <f t="shared" si="16"/>
        <v>9.1458782969977392E-2</v>
      </c>
    </row>
    <row r="191" spans="2:5">
      <c r="B191">
        <f t="shared" si="17"/>
        <v>760</v>
      </c>
      <c r="C191">
        <f t="shared" si="18"/>
        <v>9.0925960922602278E-11</v>
      </c>
      <c r="D191" s="13">
        <f t="shared" si="15"/>
        <v>12.666666666666666</v>
      </c>
      <c r="E191">
        <f t="shared" si="16"/>
        <v>9.0925960922602272E-2</v>
      </c>
    </row>
    <row r="192" spans="2:5">
      <c r="B192">
        <f t="shared" si="17"/>
        <v>765</v>
      </c>
      <c r="C192">
        <f t="shared" si="18"/>
        <v>9.0406402551053434E-11</v>
      </c>
      <c r="D192" s="13">
        <f t="shared" si="15"/>
        <v>12.75</v>
      </c>
      <c r="E192">
        <f t="shared" si="16"/>
        <v>9.0406402551053436E-2</v>
      </c>
    </row>
    <row r="193" spans="2:5">
      <c r="B193">
        <f t="shared" si="17"/>
        <v>770</v>
      </c>
      <c r="C193">
        <f t="shared" si="18"/>
        <v>8.9899777679248073E-11</v>
      </c>
      <c r="D193" s="13">
        <f t="shared" si="15"/>
        <v>12.833333333333334</v>
      </c>
      <c r="E193">
        <f t="shared" si="16"/>
        <v>8.9899777679248075E-2</v>
      </c>
    </row>
    <row r="194" spans="2:5">
      <c r="B194">
        <f t="shared" si="17"/>
        <v>775</v>
      </c>
      <c r="C194">
        <f t="shared" si="18"/>
        <v>8.9405764350261283E-11</v>
      </c>
      <c r="D194" s="13">
        <f t="shared" si="15"/>
        <v>12.916666666666666</v>
      </c>
      <c r="E194">
        <f t="shared" si="16"/>
        <v>8.9405764350261277E-2</v>
      </c>
    </row>
    <row r="195" spans="2:5">
      <c r="B195">
        <f t="shared" si="17"/>
        <v>780</v>
      </c>
      <c r="C195">
        <f t="shared" si="18"/>
        <v>8.8924048621724418E-11</v>
      </c>
      <c r="D195" s="13">
        <f t="shared" si="15"/>
        <v>13</v>
      </c>
      <c r="E195">
        <f t="shared" si="16"/>
        <v>8.8924048621724414E-2</v>
      </c>
    </row>
    <row r="196" spans="2:5">
      <c r="B196">
        <f t="shared" si="17"/>
        <v>785</v>
      </c>
      <c r="C196">
        <f t="shared" si="18"/>
        <v>8.8454324366316718E-11</v>
      </c>
      <c r="D196" s="13">
        <f t="shared" si="15"/>
        <v>13.083333333333334</v>
      </c>
      <c r="E196">
        <f t="shared" si="16"/>
        <v>8.8454324366316714E-2</v>
      </c>
    </row>
    <row r="197" spans="2:5">
      <c r="B197">
        <f t="shared" si="17"/>
        <v>790</v>
      </c>
      <c r="C197">
        <f t="shared" si="18"/>
        <v>8.7996293077223287E-11</v>
      </c>
      <c r="D197" s="13">
        <f t="shared" si="15"/>
        <v>13.166666666666666</v>
      </c>
      <c r="E197">
        <f t="shared" si="16"/>
        <v>8.7996293077223287E-2</v>
      </c>
    </row>
    <row r="198" spans="2:5">
      <c r="B198">
        <f t="shared" si="17"/>
        <v>795</v>
      </c>
      <c r="C198">
        <f t="shared" si="18"/>
        <v>8.7549663678435925E-11</v>
      </c>
      <c r="D198" s="13">
        <f t="shared" si="15"/>
        <v>13.25</v>
      </c>
      <c r="E198">
        <f t="shared" si="16"/>
        <v>8.7549663678435932E-2</v>
      </c>
    </row>
    <row r="199" spans="2:5">
      <c r="B199">
        <f t="shared" si="17"/>
        <v>800</v>
      </c>
      <c r="C199">
        <f t="shared" si="18"/>
        <v>8.7114152339776097E-11</v>
      </c>
      <c r="D199" s="13">
        <f t="shared" si="15"/>
        <v>13.333333333333334</v>
      </c>
      <c r="E199">
        <f t="shared" si="16"/>
        <v>8.7114152339776096E-2</v>
      </c>
    </row>
    <row r="200" spans="2:5">
      <c r="B200">
        <f t="shared" si="17"/>
        <v>805</v>
      </c>
      <c r="C200">
        <f t="shared" si="18"/>
        <v>8.6689482296522677E-11</v>
      </c>
      <c r="D200" s="13">
        <f t="shared" si="15"/>
        <v>13.416666666666666</v>
      </c>
      <c r="E200">
        <f t="shared" si="16"/>
        <v>8.668948229652268E-2</v>
      </c>
    </row>
    <row r="201" spans="2:5">
      <c r="B201">
        <f t="shared" si="17"/>
        <v>810</v>
      </c>
      <c r="C201">
        <f t="shared" si="18"/>
        <v>8.6275383673529722E-11</v>
      </c>
      <c r="D201" s="13">
        <f t="shared" si="15"/>
        <v>13.5</v>
      </c>
      <c r="E201">
        <f t="shared" si="16"/>
        <v>8.6275383673529715E-2</v>
      </c>
    </row>
    <row r="202" spans="2:5">
      <c r="B202">
        <f t="shared" si="17"/>
        <v>815</v>
      </c>
      <c r="C202">
        <f t="shared" si="18"/>
        <v>8.5871593313722457E-11</v>
      </c>
      <c r="D202" s="13">
        <f t="shared" si="15"/>
        <v>13.583333333333334</v>
      </c>
      <c r="E202">
        <f t="shared" si="16"/>
        <v>8.5871593313722461E-2</v>
      </c>
    </row>
    <row r="203" spans="2:5">
      <c r="B203">
        <f t="shared" si="17"/>
        <v>820</v>
      </c>
      <c r="C203">
        <f t="shared" si="18"/>
        <v>8.5477854610862646E-11</v>
      </c>
      <c r="D203" s="13">
        <f t="shared" si="15"/>
        <v>13.666666666666666</v>
      </c>
      <c r="E203">
        <f t="shared" si="16"/>
        <v>8.5477854610862644E-2</v>
      </c>
    </row>
    <row r="204" spans="2:5">
      <c r="B204">
        <f t="shared" si="17"/>
        <v>825</v>
      </c>
      <c r="C204">
        <f t="shared" si="18"/>
        <v>8.5093917346476923E-11</v>
      </c>
      <c r="D204" s="13">
        <f t="shared" si="15"/>
        <v>13.75</v>
      </c>
      <c r="E204">
        <f t="shared" si="16"/>
        <v>8.5093917346476922E-2</v>
      </c>
    </row>
    <row r="205" spans="2:5">
      <c r="B205">
        <f t="shared" si="17"/>
        <v>830</v>
      </c>
      <c r="C205">
        <f t="shared" si="18"/>
        <v>8.4719537530844532E-11</v>
      </c>
      <c r="D205" s="13">
        <f t="shared" si="15"/>
        <v>13.833333333333334</v>
      </c>
      <c r="E205">
        <f t="shared" si="16"/>
        <v>8.4719537530844533E-2</v>
      </c>
    </row>
    <row r="206" spans="2:5">
      <c r="B206">
        <f t="shared" si="17"/>
        <v>835</v>
      </c>
      <c r="C206">
        <f t="shared" si="18"/>
        <v>8.4354477247943386E-11</v>
      </c>
      <c r="D206" s="13">
        <f t="shared" si="15"/>
        <v>13.916666666666666</v>
      </c>
      <c r="E206">
        <f t="shared" si="16"/>
        <v>8.4354477247943385E-2</v>
      </c>
    </row>
    <row r="207" spans="2:5">
      <c r="B207">
        <f t="shared" si="17"/>
        <v>840</v>
      </c>
      <c r="C207">
        <f t="shared" si="18"/>
        <v>8.3998504504255941E-11</v>
      </c>
      <c r="D207" s="13">
        <f t="shared" si="15"/>
        <v>14</v>
      </c>
      <c r="E207">
        <f t="shared" si="16"/>
        <v>8.3998504504255944E-2</v>
      </c>
    </row>
    <row r="208" spans="2:5">
      <c r="B208">
        <f t="shared" si="17"/>
        <v>845</v>
      </c>
      <c r="C208">
        <f t="shared" si="18"/>
        <v>8.365139308133875E-11</v>
      </c>
      <c r="D208" s="13">
        <f t="shared" si="15"/>
        <v>14.083333333333334</v>
      </c>
      <c r="E208">
        <f t="shared" si="16"/>
        <v>8.3651393081338746E-2</v>
      </c>
    </row>
    <row r="209" spans="2:5">
      <c r="B209">
        <f t="shared" si="17"/>
        <v>850</v>
      </c>
      <c r="C209">
        <f t="shared" si="18"/>
        <v>8.3312922392062092E-11</v>
      </c>
      <c r="D209" s="13">
        <f t="shared" si="15"/>
        <v>14.166666666666666</v>
      </c>
      <c r="E209">
        <f t="shared" si="16"/>
        <v>8.3312922392062089E-2</v>
      </c>
    </row>
    <row r="210" spans="2:5">
      <c r="B210">
        <f t="shared" si="17"/>
        <v>855</v>
      </c>
      <c r="C210">
        <f t="shared" si="18"/>
        <v>8.2982877340428191E-11</v>
      </c>
      <c r="D210" s="13">
        <f t="shared" si="15"/>
        <v>14.25</v>
      </c>
      <c r="E210">
        <f t="shared" si="16"/>
        <v>8.2982877340428196E-2</v>
      </c>
    </row>
    <row r="211" spans="2:5">
      <c r="B211">
        <f t="shared" si="17"/>
        <v>860</v>
      </c>
      <c r="C211">
        <f t="shared" si="18"/>
        <v>8.2661048184879106E-11</v>
      </c>
      <c r="D211" s="13">
        <f t="shared" si="15"/>
        <v>14.333333333333334</v>
      </c>
      <c r="E211">
        <f t="shared" si="16"/>
        <v>8.2661048184879099E-2</v>
      </c>
    </row>
    <row r="212" spans="2:5">
      <c r="B212">
        <f t="shared" si="17"/>
        <v>865</v>
      </c>
      <c r="C212">
        <f t="shared" si="18"/>
        <v>8.2347230405007269E-11</v>
      </c>
      <c r="D212" s="13">
        <f t="shared" si="15"/>
        <v>14.416666666666666</v>
      </c>
      <c r="E212">
        <f t="shared" si="16"/>
        <v>8.2347230405007271E-2</v>
      </c>
    </row>
    <row r="213" spans="2:5">
      <c r="B213">
        <f t="shared" si="17"/>
        <v>870</v>
      </c>
      <c r="C213">
        <f t="shared" si="18"/>
        <v>8.2041224571584056E-11</v>
      </c>
      <c r="D213" s="13">
        <f t="shared" si="15"/>
        <v>14.5</v>
      </c>
      <c r="E213">
        <f t="shared" si="16"/>
        <v>8.2041224571584054E-2</v>
      </c>
    </row>
    <row r="214" spans="2:5">
      <c r="B214">
        <f t="shared" si="17"/>
        <v>875</v>
      </c>
      <c r="C214">
        <f t="shared" si="18"/>
        <v>8.1742836219823741E-11</v>
      </c>
      <c r="D214" s="13">
        <f t="shared" si="15"/>
        <v>14.583333333333334</v>
      </c>
      <c r="E214">
        <f t="shared" si="16"/>
        <v>8.1742836219823742E-2</v>
      </c>
    </row>
    <row r="215" spans="2:5">
      <c r="B215">
        <f t="shared" si="17"/>
        <v>880</v>
      </c>
      <c r="C215">
        <f t="shared" si="18"/>
        <v>8.1451875725802394E-11</v>
      </c>
      <c r="D215" s="13">
        <f t="shared" si="15"/>
        <v>14.666666666666666</v>
      </c>
      <c r="E215">
        <f t="shared" si="16"/>
        <v>8.1451875725802397E-2</v>
      </c>
    </row>
    <row r="216" spans="2:5">
      <c r="B216">
        <f t="shared" si="17"/>
        <v>885</v>
      </c>
      <c r="C216">
        <f t="shared" si="18"/>
        <v>8.1168158185952992E-11</v>
      </c>
      <c r="D216" s="13">
        <f t="shared" si="15"/>
        <v>14.75</v>
      </c>
      <c r="E216">
        <f t="shared" si="16"/>
        <v>8.1168158185952993E-2</v>
      </c>
    </row>
    <row r="217" spans="2:5">
      <c r="B217">
        <f t="shared" si="17"/>
        <v>890</v>
      </c>
      <c r="C217">
        <f t="shared" si="18"/>
        <v>8.0891503299560473E-11</v>
      </c>
      <c r="D217" s="13">
        <f t="shared" si="15"/>
        <v>14.833333333333334</v>
      </c>
      <c r="E217">
        <f t="shared" si="16"/>
        <v>8.0891503299560477E-2</v>
      </c>
    </row>
    <row r="218" spans="2:5">
      <c r="B218">
        <f t="shared" si="17"/>
        <v>895</v>
      </c>
      <c r="C218">
        <f t="shared" si="18"/>
        <v>8.0621735254181631E-11</v>
      </c>
      <c r="D218" s="13">
        <f t="shared" si="15"/>
        <v>14.916666666666666</v>
      </c>
      <c r="E218">
        <f t="shared" si="16"/>
        <v>8.0621735254181634E-2</v>
      </c>
    </row>
    <row r="219" spans="2:5">
      <c r="B219">
        <f t="shared" si="17"/>
        <v>900</v>
      </c>
      <c r="C219">
        <f t="shared" si="18"/>
        <v>8.0358682613917524E-11</v>
      </c>
      <c r="D219" s="13">
        <f t="shared" si="15"/>
        <v>15</v>
      </c>
      <c r="E219">
        <f t="shared" si="16"/>
        <v>8.0358682613917529E-2</v>
      </c>
    </row>
    <row r="220" spans="2:5">
      <c r="B220">
        <f t="shared" si="17"/>
        <v>905</v>
      </c>
      <c r="C220">
        <f t="shared" si="18"/>
        <v>8.0102178210467011E-11</v>
      </c>
      <c r="D220" s="13">
        <f t="shared" si="15"/>
        <v>15.083333333333334</v>
      </c>
      <c r="E220">
        <f t="shared" si="16"/>
        <v>8.0102178210467015E-2</v>
      </c>
    </row>
    <row r="221" spans="2:5">
      <c r="B221">
        <f t="shared" si="17"/>
        <v>910</v>
      </c>
      <c r="C221">
        <f t="shared" si="18"/>
        <v>7.9852059036892262E-11</v>
      </c>
      <c r="D221" s="13">
        <f t="shared" si="15"/>
        <v>15.166666666666666</v>
      </c>
      <c r="E221">
        <f t="shared" si="16"/>
        <v>7.9852059036892256E-2</v>
      </c>
    </row>
    <row r="222" spans="2:5">
      <c r="B222">
        <f t="shared" si="17"/>
        <v>915</v>
      </c>
      <c r="C222">
        <f t="shared" si="18"/>
        <v>7.960816614402901E-11</v>
      </c>
      <c r="D222" s="13">
        <f t="shared" si="15"/>
        <v>15.25</v>
      </c>
      <c r="E222">
        <f t="shared" si="16"/>
        <v>7.9608166144029005E-2</v>
      </c>
    </row>
    <row r="223" spans="2:5">
      <c r="B223">
        <f t="shared" si="17"/>
        <v>920</v>
      </c>
      <c r="C223">
        <f t="shared" si="18"/>
        <v>7.9370344539475264E-11</v>
      </c>
      <c r="D223" s="13">
        <f t="shared" si="15"/>
        <v>15.333333333333334</v>
      </c>
      <c r="E223">
        <f t="shared" si="16"/>
        <v>7.9370344539475265E-2</v>
      </c>
    </row>
    <row r="224" spans="2:5">
      <c r="B224">
        <f t="shared" si="17"/>
        <v>925</v>
      </c>
      <c r="C224">
        <f t="shared" si="18"/>
        <v>7.9138443089094587E-11</v>
      </c>
      <c r="D224" s="13">
        <f t="shared" si="15"/>
        <v>15.416666666666666</v>
      </c>
      <c r="E224">
        <f t="shared" si="16"/>
        <v>7.9138443089094582E-2</v>
      </c>
    </row>
    <row r="225" spans="2:5">
      <c r="B225">
        <f t="shared" si="17"/>
        <v>930</v>
      </c>
      <c r="C225">
        <f t="shared" si="18"/>
        <v>7.8912314420971413E-11</v>
      </c>
      <c r="D225" s="13">
        <f t="shared" si="15"/>
        <v>15.5</v>
      </c>
      <c r="E225">
        <f t="shared" si="16"/>
        <v>7.8912314420971408E-2</v>
      </c>
    </row>
    <row r="226" spans="2:5">
      <c r="B226">
        <f t="shared" si="17"/>
        <v>935</v>
      </c>
      <c r="C226">
        <f t="shared" si="18"/>
        <v>7.869181483175703E-11</v>
      </c>
      <c r="D226" s="13">
        <f t="shared" si="15"/>
        <v>15.583333333333334</v>
      </c>
      <c r="E226">
        <f t="shared" si="16"/>
        <v>7.8691814831757023E-2</v>
      </c>
    </row>
    <row r="227" spans="2:5">
      <c r="B227">
        <f t="shared" si="17"/>
        <v>940</v>
      </c>
      <c r="C227">
        <f t="shared" si="18"/>
        <v>7.8476804195346986E-11</v>
      </c>
      <c r="D227" s="13">
        <f t="shared" si="15"/>
        <v>15.666666666666666</v>
      </c>
      <c r="E227">
        <f t="shared" si="16"/>
        <v>7.8476804195346986E-2</v>
      </c>
    </row>
    <row r="228" spans="2:5">
      <c r="B228">
        <f t="shared" si="17"/>
        <v>945</v>
      </c>
      <c r="C228">
        <f t="shared" si="18"/>
        <v>7.8267145873831936E-11</v>
      </c>
      <c r="D228" s="13">
        <f t="shared" si="15"/>
        <v>15.75</v>
      </c>
      <c r="E228">
        <f t="shared" si="16"/>
        <v>7.8267145873831934E-2</v>
      </c>
    </row>
    <row r="229" spans="2:5">
      <c r="B229">
        <f t="shared" si="17"/>
        <v>950</v>
      </c>
      <c r="C229">
        <f t="shared" si="18"/>
        <v>7.8062706630664999E-11</v>
      </c>
      <c r="D229" s="13">
        <f t="shared" si="15"/>
        <v>15.833333333333334</v>
      </c>
      <c r="E229">
        <f t="shared" si="16"/>
        <v>7.8062706630665002E-2</v>
      </c>
    </row>
    <row r="230" spans="2:5">
      <c r="B230">
        <f t="shared" si="17"/>
        <v>955</v>
      </c>
      <c r="C230">
        <f t="shared" si="18"/>
        <v>7.7863356545990827E-11</v>
      </c>
      <c r="D230" s="13">
        <f t="shared" si="15"/>
        <v>15.916666666666666</v>
      </c>
      <c r="E230">
        <f t="shared" si="16"/>
        <v>7.7863356545990831E-2</v>
      </c>
    </row>
    <row r="231" spans="2:5">
      <c r="B231">
        <f t="shared" si="17"/>
        <v>960</v>
      </c>
      <c r="C231">
        <f t="shared" si="18"/>
        <v>7.7668968934082333E-11</v>
      </c>
      <c r="D231" s="13">
        <f t="shared" si="15"/>
        <v>16</v>
      </c>
      <c r="E231">
        <f t="shared" si="16"/>
        <v>7.766896893408233E-2</v>
      </c>
    </row>
    <row r="232" spans="2:5">
      <c r="B232">
        <f t="shared" si="17"/>
        <v>965</v>
      </c>
      <c r="C232">
        <f t="shared" si="18"/>
        <v>7.7479420262832738E-11</v>
      </c>
      <c r="D232" s="13">
        <f t="shared" ref="D232:D295" si="19">B232/60</f>
        <v>16.083333333333332</v>
      </c>
      <c r="E232">
        <f t="shared" ref="E232:E295" si="20">C232*10^9</f>
        <v>7.7479420262832735E-2</v>
      </c>
    </row>
    <row r="233" spans="2:5">
      <c r="B233">
        <f t="shared" si="17"/>
        <v>970</v>
      </c>
      <c r="C233">
        <f t="shared" si="18"/>
        <v>7.7294590075251644E-11</v>
      </c>
      <c r="D233" s="13">
        <f t="shared" si="19"/>
        <v>16.166666666666668</v>
      </c>
      <c r="E233">
        <f t="shared" si="20"/>
        <v>7.7294590075251648E-2</v>
      </c>
    </row>
    <row r="234" spans="2:5">
      <c r="B234">
        <f t="shared" si="17"/>
        <v>975</v>
      </c>
      <c r="C234">
        <f t="shared" si="18"/>
        <v>7.7114360912915391E-11</v>
      </c>
      <c r="D234" s="13">
        <f t="shared" si="19"/>
        <v>16.25</v>
      </c>
      <c r="E234">
        <f t="shared" si="20"/>
        <v>7.7114360912915389E-2</v>
      </c>
    </row>
    <row r="235" spans="2:5">
      <c r="B235">
        <f t="shared" ref="B235:B298" si="21">B234+$J$31/372</f>
        <v>980</v>
      </c>
      <c r="C235">
        <f t="shared" si="18"/>
        <v>7.6938618241322976E-11</v>
      </c>
      <c r="D235" s="13">
        <f t="shared" si="19"/>
        <v>16.333333333333332</v>
      </c>
      <c r="E235">
        <f t="shared" si="20"/>
        <v>7.6938618241322976E-2</v>
      </c>
    </row>
    <row r="236" spans="2:5">
      <c r="B236">
        <f t="shared" si="21"/>
        <v>985</v>
      </c>
      <c r="C236">
        <f t="shared" si="18"/>
        <v>7.6767250377110128E-11</v>
      </c>
      <c r="D236" s="13">
        <f t="shared" si="19"/>
        <v>16.416666666666668</v>
      </c>
      <c r="E236">
        <f t="shared" si="20"/>
        <v>7.676725037711013E-2</v>
      </c>
    </row>
    <row r="237" spans="2:5">
      <c r="B237">
        <f t="shared" si="21"/>
        <v>990</v>
      </c>
      <c r="C237">
        <f t="shared" si="18"/>
        <v>7.6600148417075135E-11</v>
      </c>
      <c r="D237" s="13">
        <f t="shared" si="19"/>
        <v>16.5</v>
      </c>
      <c r="E237">
        <f t="shared" si="20"/>
        <v>7.6600148417075131E-2</v>
      </c>
    </row>
    <row r="238" spans="2:5">
      <c r="B238">
        <f t="shared" si="21"/>
        <v>995</v>
      </c>
      <c r="C238">
        <f t="shared" si="18"/>
        <v>7.6437206168971647E-11</v>
      </c>
      <c r="D238" s="13">
        <f t="shared" si="19"/>
        <v>16.583333333333332</v>
      </c>
      <c r="E238">
        <f t="shared" si="20"/>
        <v>7.643720616897165E-2</v>
      </c>
    </row>
    <row r="239" spans="2:5">
      <c r="B239">
        <f t="shared" si="21"/>
        <v>1000</v>
      </c>
      <c r="C239">
        <f t="shared" si="18"/>
        <v>7.6278320084024134E-11</v>
      </c>
      <c r="D239" s="13">
        <f t="shared" si="19"/>
        <v>16.666666666666668</v>
      </c>
      <c r="E239">
        <f t="shared" si="20"/>
        <v>7.6278320084024132E-2</v>
      </c>
    </row>
    <row r="240" spans="2:5">
      <c r="B240">
        <f t="shared" si="21"/>
        <v>1005</v>
      </c>
      <c r="C240">
        <f t="shared" si="18"/>
        <v>7.612338919112325E-11</v>
      </c>
      <c r="D240" s="13">
        <f t="shared" si="19"/>
        <v>16.75</v>
      </c>
      <c r="E240">
        <f t="shared" si="20"/>
        <v>7.6123389191123256E-2</v>
      </c>
    </row>
    <row r="241" spans="2:5">
      <c r="B241">
        <f t="shared" si="21"/>
        <v>1010</v>
      </c>
      <c r="C241">
        <f t="shared" si="18"/>
        <v>7.5972315032659374E-11</v>
      </c>
      <c r="D241" s="13">
        <f t="shared" si="19"/>
        <v>16.833333333333332</v>
      </c>
      <c r="E241">
        <f t="shared" si="20"/>
        <v>7.5972315032659374E-2</v>
      </c>
    </row>
    <row r="242" spans="2:5">
      <c r="B242">
        <f t="shared" si="21"/>
        <v>1015</v>
      </c>
      <c r="C242">
        <f t="shared" si="18"/>
        <v>7.5825001601953408E-11</v>
      </c>
      <c r="D242" s="13">
        <f t="shared" si="19"/>
        <v>16.916666666666668</v>
      </c>
      <c r="E242">
        <f t="shared" si="20"/>
        <v>7.5825001601953407E-2</v>
      </c>
    </row>
    <row r="243" spans="2:5">
      <c r="B243" s="16">
        <f t="shared" si="21"/>
        <v>1020</v>
      </c>
      <c r="C243">
        <f>$E$36*EXP(-$E$32*(B243-720))+(1/$E$32)*($E$33+$E$34*((B243-720)-1/$E$32))</f>
        <v>7.5681355282245131E-11</v>
      </c>
      <c r="D243" s="13">
        <f t="shared" si="19"/>
        <v>17</v>
      </c>
      <c r="E243">
        <f t="shared" si="20"/>
        <v>7.5681355282245136E-2</v>
      </c>
    </row>
    <row r="244" spans="2:5">
      <c r="B244">
        <f t="shared" si="21"/>
        <v>1025</v>
      </c>
      <c r="C244">
        <f>$F$36*EXP(-$F$32*(B244-1020))+(1/$F$32)*($F$33+$F$34*((B244-1020)-1/$F$32))</f>
        <v>6.6894881153449875E-10</v>
      </c>
      <c r="D244" s="13">
        <f t="shared" si="19"/>
        <v>17.083333333333332</v>
      </c>
      <c r="E244">
        <f t="shared" si="20"/>
        <v>0.6689488115344987</v>
      </c>
    </row>
    <row r="245" spans="2:5">
      <c r="B245">
        <f t="shared" si="21"/>
        <v>1030</v>
      </c>
      <c r="C245">
        <f t="shared" ref="C245:C279" si="22">$F$36*EXP(-$F$32*(B245-1020))+(1/$F$32)*($F$33+$F$34*((B245-1020)-1/$F$32))</f>
        <v>2.4292976048018996E-9</v>
      </c>
      <c r="D245" s="13">
        <f t="shared" si="19"/>
        <v>17.166666666666668</v>
      </c>
      <c r="E245">
        <f t="shared" si="20"/>
        <v>2.4292976048018997</v>
      </c>
    </row>
    <row r="246" spans="2:5">
      <c r="B246">
        <f t="shared" si="21"/>
        <v>1035</v>
      </c>
      <c r="C246">
        <f t="shared" si="22"/>
        <v>5.3276752801553983E-9</v>
      </c>
      <c r="D246" s="13">
        <f t="shared" si="19"/>
        <v>17.25</v>
      </c>
      <c r="E246">
        <f t="shared" si="20"/>
        <v>5.3276752801553986</v>
      </c>
    </row>
    <row r="247" spans="2:5">
      <c r="B247">
        <f t="shared" si="21"/>
        <v>1040</v>
      </c>
      <c r="C247">
        <f t="shared" si="22"/>
        <v>9.3357525928732457E-9</v>
      </c>
      <c r="D247" s="13">
        <f t="shared" si="19"/>
        <v>17.333333333333332</v>
      </c>
      <c r="E247">
        <f t="shared" si="20"/>
        <v>9.335752592873245</v>
      </c>
    </row>
    <row r="248" spans="2:5">
      <c r="B248">
        <f t="shared" si="21"/>
        <v>1045</v>
      </c>
      <c r="C248">
        <f t="shared" si="22"/>
        <v>1.4425905505385675E-8</v>
      </c>
      <c r="D248" s="13">
        <f t="shared" si="19"/>
        <v>17.416666666666668</v>
      </c>
      <c r="E248">
        <f t="shared" si="20"/>
        <v>14.425905505385675</v>
      </c>
    </row>
    <row r="249" spans="2:5">
      <c r="B249">
        <f t="shared" si="21"/>
        <v>1050</v>
      </c>
      <c r="C249">
        <f t="shared" si="22"/>
        <v>2.0571197632373496E-8</v>
      </c>
      <c r="D249" s="13">
        <f t="shared" si="19"/>
        <v>17.5</v>
      </c>
      <c r="E249">
        <f t="shared" si="20"/>
        <v>20.571197632373497</v>
      </c>
    </row>
    <row r="250" spans="2:5">
      <c r="B250">
        <f t="shared" si="21"/>
        <v>1055</v>
      </c>
      <c r="C250">
        <f t="shared" si="22"/>
        <v>2.7745363122861369E-8</v>
      </c>
      <c r="D250" s="13">
        <f t="shared" si="19"/>
        <v>17.583333333333332</v>
      </c>
      <c r="E250">
        <f t="shared" si="20"/>
        <v>27.74536312286137</v>
      </c>
    </row>
    <row r="251" spans="2:5">
      <c r="B251">
        <f t="shared" si="21"/>
        <v>1060</v>
      </c>
      <c r="C251">
        <f t="shared" si="22"/>
        <v>3.5922789968436617E-8</v>
      </c>
      <c r="D251" s="13">
        <f t="shared" si="19"/>
        <v>17.666666666666668</v>
      </c>
      <c r="E251">
        <f t="shared" si="20"/>
        <v>35.922789968436618</v>
      </c>
    </row>
    <row r="252" spans="2:5">
      <c r="B252">
        <f t="shared" si="21"/>
        <v>1065</v>
      </c>
      <c r="C252">
        <f>$F$36*EXP(-$F$32*(B252-1020))+(1/$F$32)*($F$33+$F$34*((B252-1020)-1/$F$32))</f>
        <v>4.5078503726978785E-8</v>
      </c>
      <c r="D252" s="13">
        <f t="shared" si="19"/>
        <v>17.75</v>
      </c>
      <c r="E252">
        <f t="shared" si="20"/>
        <v>45.078503726978788</v>
      </c>
    </row>
    <row r="253" spans="2:5">
      <c r="B253">
        <f t="shared" si="21"/>
        <v>1070</v>
      </c>
      <c r="C253">
        <f t="shared" si="22"/>
        <v>5.5188151651557247E-8</v>
      </c>
      <c r="D253" s="13">
        <f t="shared" si="19"/>
        <v>17.833333333333332</v>
      </c>
      <c r="E253">
        <f t="shared" si="20"/>
        <v>55.188151651557249</v>
      </c>
    </row>
    <row r="254" spans="2:5">
      <c r="B254">
        <f t="shared" si="21"/>
        <v>1075</v>
      </c>
      <c r="C254">
        <f t="shared" si="22"/>
        <v>6.6227987214414408E-8</v>
      </c>
      <c r="D254" s="13">
        <f t="shared" si="19"/>
        <v>17.916666666666668</v>
      </c>
      <c r="E254">
        <f t="shared" si="20"/>
        <v>66.227987214414412</v>
      </c>
    </row>
    <row r="255" spans="2:5">
      <c r="B255">
        <f t="shared" si="21"/>
        <v>1080</v>
      </c>
      <c r="C255">
        <f t="shared" si="22"/>
        <v>7.8174855016196011E-8</v>
      </c>
      <c r="D255" s="13">
        <f t="shared" si="19"/>
        <v>18</v>
      </c>
      <c r="E255">
        <f t="shared" si="20"/>
        <v>78.174855016196005</v>
      </c>
    </row>
    <row r="256" spans="2:5">
      <c r="B256">
        <f t="shared" si="21"/>
        <v>1085</v>
      </c>
      <c r="C256">
        <f t="shared" si="22"/>
        <v>9.1006176070840136E-8</v>
      </c>
      <c r="D256" s="13">
        <f t="shared" si="19"/>
        <v>18.083333333333332</v>
      </c>
      <c r="E256">
        <f t="shared" si="20"/>
        <v>91.006176070840141</v>
      </c>
    </row>
    <row r="257" spans="2:5">
      <c r="B257">
        <f t="shared" si="21"/>
        <v>1090</v>
      </c>
      <c r="C257">
        <f t="shared" si="22"/>
        <v>1.0469993345677385E-7</v>
      </c>
      <c r="D257" s="13">
        <f t="shared" si="19"/>
        <v>18.166666666666668</v>
      </c>
      <c r="E257">
        <f t="shared" si="20"/>
        <v>104.69993345677385</v>
      </c>
    </row>
    <row r="258" spans="2:5">
      <c r="B258">
        <f t="shared" si="21"/>
        <v>1095</v>
      </c>
      <c r="C258">
        <f t="shared" si="22"/>
        <v>1.1923465832529771E-7</v>
      </c>
      <c r="D258" s="13">
        <f t="shared" si="19"/>
        <v>18.25</v>
      </c>
      <c r="E258">
        <f t="shared" si="20"/>
        <v>119.2346583252977</v>
      </c>
    </row>
    <row r="259" spans="2:5">
      <c r="B259">
        <f t="shared" si="21"/>
        <v>1100</v>
      </c>
      <c r="C259">
        <f t="shared" si="22"/>
        <v>1.3458941625726602E-7</v>
      </c>
      <c r="D259" s="13">
        <f t="shared" si="19"/>
        <v>18.333333333333332</v>
      </c>
      <c r="E259">
        <f t="shared" si="20"/>
        <v>134.58941625726601</v>
      </c>
    </row>
    <row r="260" spans="2:5">
      <c r="B260">
        <f t="shared" si="21"/>
        <v>1105</v>
      </c>
      <c r="C260">
        <f t="shared" si="22"/>
        <v>1.5074379395939677E-7</v>
      </c>
      <c r="D260" s="13">
        <f t="shared" si="19"/>
        <v>18.416666666666668</v>
      </c>
      <c r="E260">
        <f t="shared" si="20"/>
        <v>150.74379395939678</v>
      </c>
    </row>
    <row r="261" spans="2:5">
      <c r="B261">
        <f t="shared" si="21"/>
        <v>1110</v>
      </c>
      <c r="C261">
        <f t="shared" si="22"/>
        <v>1.6767788629175069E-7</v>
      </c>
      <c r="D261" s="13">
        <f t="shared" si="19"/>
        <v>18.5</v>
      </c>
      <c r="E261">
        <f t="shared" si="20"/>
        <v>167.6778862917507</v>
      </c>
    </row>
    <row r="262" spans="2:5">
      <c r="B262">
        <f t="shared" si="21"/>
        <v>1115</v>
      </c>
      <c r="C262">
        <f t="shared" si="22"/>
        <v>1.8537228361814018E-7</v>
      </c>
      <c r="D262" s="13">
        <f t="shared" si="19"/>
        <v>18.583333333333332</v>
      </c>
      <c r="E262">
        <f t="shared" si="20"/>
        <v>185.37228361814019</v>
      </c>
    </row>
    <row r="263" spans="2:5">
      <c r="B263">
        <f t="shared" si="21"/>
        <v>1120</v>
      </c>
      <c r="C263">
        <f t="shared" si="22"/>
        <v>2.0380805947142738E-7</v>
      </c>
      <c r="D263" s="13">
        <f t="shared" si="19"/>
        <v>18.666666666666668</v>
      </c>
      <c r="E263">
        <f t="shared" si="20"/>
        <v>203.80805947142738</v>
      </c>
    </row>
    <row r="264" spans="2:5">
      <c r="B264">
        <f t="shared" si="21"/>
        <v>1125</v>
      </c>
      <c r="C264">
        <f t="shared" si="22"/>
        <v>2.2296675852587335E-7</v>
      </c>
      <c r="D264" s="13">
        <f t="shared" si="19"/>
        <v>18.75</v>
      </c>
      <c r="E264">
        <f t="shared" si="20"/>
        <v>222.96675852587336</v>
      </c>
    </row>
    <row r="265" spans="2:5">
      <c r="B265">
        <f t="shared" si="21"/>
        <v>1130</v>
      </c>
      <c r="C265">
        <f t="shared" si="22"/>
        <v>2.4283038486889362E-7</v>
      </c>
      <c r="D265" s="13">
        <f t="shared" si="19"/>
        <v>18.833333333333332</v>
      </c>
      <c r="E265">
        <f t="shared" si="20"/>
        <v>242.83038486889362</v>
      </c>
    </row>
    <row r="266" spans="2:5">
      <c r="B266">
        <f t="shared" si="21"/>
        <v>1135</v>
      </c>
      <c r="C266">
        <f t="shared" si="22"/>
        <v>2.6338139056476963E-7</v>
      </c>
      <c r="D266" s="13">
        <f t="shared" si="19"/>
        <v>18.916666666666668</v>
      </c>
      <c r="E266">
        <f t="shared" si="20"/>
        <v>263.38139056476962</v>
      </c>
    </row>
    <row r="267" spans="2:5">
      <c r="B267">
        <f t="shared" si="21"/>
        <v>1140</v>
      </c>
      <c r="C267">
        <f t="shared" si="22"/>
        <v>2.8460266450304611E-7</v>
      </c>
      <c r="D267" s="13">
        <f t="shared" si="19"/>
        <v>19</v>
      </c>
      <c r="E267">
        <f t="shared" si="20"/>
        <v>284.60266450304613</v>
      </c>
    </row>
    <row r="268" spans="2:5">
      <c r="B268">
        <f t="shared" si="21"/>
        <v>1145</v>
      </c>
      <c r="C268">
        <f t="shared" si="22"/>
        <v>3.0647752152452604E-7</v>
      </c>
      <c r="D268" s="13">
        <f t="shared" si="19"/>
        <v>19.083333333333332</v>
      </c>
      <c r="E268">
        <f t="shared" si="20"/>
        <v>306.47752152452603</v>
      </c>
    </row>
    <row r="269" spans="2:5">
      <c r="B269">
        <f t="shared" si="21"/>
        <v>1150</v>
      </c>
      <c r="C269">
        <f t="shared" si="22"/>
        <v>3.2898969181795846E-7</v>
      </c>
      <c r="D269" s="13">
        <f t="shared" si="19"/>
        <v>19.166666666666668</v>
      </c>
      <c r="E269">
        <f t="shared" si="20"/>
        <v>328.98969181795849</v>
      </c>
    </row>
    <row r="270" spans="2:5">
      <c r="B270">
        <f t="shared" si="21"/>
        <v>1155</v>
      </c>
      <c r="C270">
        <f t="shared" si="22"/>
        <v>3.5212331058067533E-7</v>
      </c>
      <c r="D270" s="13">
        <f t="shared" si="19"/>
        <v>19.25</v>
      </c>
      <c r="E270">
        <f t="shared" si="20"/>
        <v>352.12331058067531</v>
      </c>
    </row>
    <row r="271" spans="2:5">
      <c r="B271">
        <f t="shared" si="21"/>
        <v>1160</v>
      </c>
      <c r="C271">
        <f t="shared" si="22"/>
        <v>3.7586290793660847E-7</v>
      </c>
      <c r="D271" s="13">
        <f t="shared" si="19"/>
        <v>19.333333333333332</v>
      </c>
      <c r="E271">
        <f t="shared" si="20"/>
        <v>375.86290793660845</v>
      </c>
    </row>
    <row r="272" spans="2:5">
      <c r="B272">
        <f t="shared" si="21"/>
        <v>1165</v>
      </c>
      <c r="C272">
        <f t="shared" si="22"/>
        <v>4.0019339910528046E-7</v>
      </c>
      <c r="D272" s="13">
        <f t="shared" si="19"/>
        <v>19.416666666666668</v>
      </c>
      <c r="E272">
        <f t="shared" si="20"/>
        <v>400.19339910528043</v>
      </c>
    </row>
    <row r="273" spans="2:5">
      <c r="B273">
        <f t="shared" si="21"/>
        <v>1170</v>
      </c>
      <c r="C273">
        <f t="shared" si="22"/>
        <v>4.251000748155218E-7</v>
      </c>
      <c r="D273" s="13">
        <f t="shared" si="19"/>
        <v>19.5</v>
      </c>
      <c r="E273">
        <f t="shared" si="20"/>
        <v>425.10007481552179</v>
      </c>
    </row>
    <row r="274" spans="2:5">
      <c r="B274">
        <f t="shared" si="21"/>
        <v>1175</v>
      </c>
      <c r="C274">
        <f t="shared" si="22"/>
        <v>4.5056859195782127E-7</v>
      </c>
      <c r="D274" s="13">
        <f t="shared" si="19"/>
        <v>19.583333333333332</v>
      </c>
      <c r="E274">
        <f t="shared" si="20"/>
        <v>450.5685919578213</v>
      </c>
    </row>
    <row r="275" spans="2:5">
      <c r="B275">
        <f t="shared" si="21"/>
        <v>1180</v>
      </c>
      <c r="C275">
        <f t="shared" si="22"/>
        <v>4.7658496446937008E-7</v>
      </c>
      <c r="D275" s="13">
        <f t="shared" si="19"/>
        <v>19.666666666666668</v>
      </c>
      <c r="E275">
        <f t="shared" si="20"/>
        <v>476.58496446937005</v>
      </c>
    </row>
    <row r="276" spans="2:5">
      <c r="B276">
        <f t="shared" si="21"/>
        <v>1185</v>
      </c>
      <c r="C276">
        <f t="shared" si="22"/>
        <v>5.0313555444600637E-7</v>
      </c>
      <c r="D276" s="13">
        <f t="shared" si="19"/>
        <v>19.75</v>
      </c>
      <c r="E276">
        <f t="shared" si="20"/>
        <v>503.13555444600638</v>
      </c>
    </row>
    <row r="277" spans="2:5">
      <c r="B277">
        <f t="shared" si="21"/>
        <v>1190</v>
      </c>
      <c r="C277">
        <f t="shared" si="22"/>
        <v>5.3020706347541283E-7</v>
      </c>
      <c r="D277" s="13">
        <f t="shared" si="19"/>
        <v>19.833333333333332</v>
      </c>
      <c r="E277">
        <f t="shared" si="20"/>
        <v>530.20706347541284</v>
      </c>
    </row>
    <row r="278" spans="2:5">
      <c r="B278">
        <f t="shared" si="21"/>
        <v>1195</v>
      </c>
      <c r="C278">
        <f t="shared" si="22"/>
        <v>5.5778652418605969E-7</v>
      </c>
      <c r="D278" s="13">
        <f t="shared" si="19"/>
        <v>19.916666666666668</v>
      </c>
      <c r="E278">
        <f t="shared" si="20"/>
        <v>557.78652418605964</v>
      </c>
    </row>
    <row r="279" spans="2:5">
      <c r="B279" s="16">
        <f t="shared" si="21"/>
        <v>1200</v>
      </c>
      <c r="C279">
        <f t="shared" si="22"/>
        <v>5.8586129200652105E-7</v>
      </c>
      <c r="D279" s="13">
        <f t="shared" si="19"/>
        <v>20</v>
      </c>
      <c r="E279">
        <f t="shared" si="20"/>
        <v>585.86129200652101</v>
      </c>
    </row>
    <row r="280" spans="2:5">
      <c r="B280">
        <f t="shared" si="21"/>
        <v>1205</v>
      </c>
      <c r="C280">
        <f>$G$36*EXP(-$G$32*(B280-1200))+(1/$G$32)*($G$33+$G$34*((B280-1200)-1/$G$32))</f>
        <v>6.1382562960318197E-7</v>
      </c>
      <c r="D280" s="13">
        <f t="shared" si="19"/>
        <v>20.083333333333332</v>
      </c>
      <c r="E280">
        <f t="shared" si="20"/>
        <v>613.82562960318194</v>
      </c>
    </row>
    <row r="281" spans="2:5">
      <c r="B281">
        <f t="shared" si="21"/>
        <v>1210</v>
      </c>
      <c r="C281">
        <f t="shared" ref="C281:C315" si="23">$G$36*EXP(-$G$32*(B281-1200))+(1/$G$32)*($G$33+$G$34*((B281-1200)-1/$G$32))</f>
        <v>6.4109384377475996E-7</v>
      </c>
      <c r="D281" s="13">
        <f t="shared" si="19"/>
        <v>20.166666666666668</v>
      </c>
      <c r="E281">
        <f t="shared" si="20"/>
        <v>641.09384377475999</v>
      </c>
    </row>
    <row r="282" spans="2:5">
      <c r="B282">
        <f t="shared" si="21"/>
        <v>1215</v>
      </c>
      <c r="C282">
        <f t="shared" si="23"/>
        <v>6.6768326330014309E-7</v>
      </c>
      <c r="D282" s="13">
        <f t="shared" si="19"/>
        <v>20.25</v>
      </c>
      <c r="E282">
        <f t="shared" si="20"/>
        <v>667.68326330014304</v>
      </c>
    </row>
    <row r="283" spans="2:5">
      <c r="B283">
        <f t="shared" si="21"/>
        <v>1220</v>
      </c>
      <c r="C283">
        <f t="shared" si="23"/>
        <v>6.936107855884832E-7</v>
      </c>
      <c r="D283" s="13">
        <f t="shared" si="19"/>
        <v>20.333333333333332</v>
      </c>
      <c r="E283">
        <f t="shared" si="20"/>
        <v>693.61078558848317</v>
      </c>
    </row>
    <row r="284" spans="2:5">
      <c r="B284">
        <f t="shared" si="21"/>
        <v>1225</v>
      </c>
      <c r="C284">
        <f t="shared" si="23"/>
        <v>7.1889288741739448E-7</v>
      </c>
      <c r="D284" s="13">
        <f t="shared" si="19"/>
        <v>20.416666666666668</v>
      </c>
      <c r="E284">
        <f t="shared" si="20"/>
        <v>718.89288741739449</v>
      </c>
    </row>
    <row r="285" spans="2:5">
      <c r="B285">
        <f t="shared" si="21"/>
        <v>1230</v>
      </c>
      <c r="C285">
        <f t="shared" si="23"/>
        <v>7.4354563540384117E-7</v>
      </c>
      <c r="D285" s="13">
        <f t="shared" si="19"/>
        <v>20.5</v>
      </c>
      <c r="E285">
        <f t="shared" si="20"/>
        <v>743.54563540384117</v>
      </c>
    </row>
    <row r="286" spans="2:5">
      <c r="B286">
        <f t="shared" si="21"/>
        <v>1235</v>
      </c>
      <c r="C286">
        <f t="shared" si="23"/>
        <v>7.6758469621437317E-7</v>
      </c>
      <c r="D286" s="13">
        <f t="shared" si="19"/>
        <v>20.583333333333332</v>
      </c>
      <c r="E286">
        <f t="shared" si="20"/>
        <v>767.58469621437314</v>
      </c>
    </row>
    <row r="287" spans="2:5">
      <c r="B287">
        <f t="shared" si="21"/>
        <v>1240</v>
      </c>
      <c r="C287">
        <f t="shared" si="23"/>
        <v>7.9102534652119289E-7</v>
      </c>
      <c r="D287" s="13">
        <f t="shared" si="19"/>
        <v>20.666666666666668</v>
      </c>
      <c r="E287">
        <f t="shared" si="20"/>
        <v>791.02534652119289</v>
      </c>
    </row>
    <row r="288" spans="2:5">
      <c r="B288">
        <f t="shared" si="21"/>
        <v>1245</v>
      </c>
      <c r="C288">
        <f t="shared" si="23"/>
        <v>8.1388248271038539E-7</v>
      </c>
      <c r="D288" s="13">
        <f t="shared" si="19"/>
        <v>20.75</v>
      </c>
      <c r="E288">
        <f t="shared" si="20"/>
        <v>813.88248271038537</v>
      </c>
    </row>
    <row r="289" spans="2:5">
      <c r="B289">
        <f t="shared" si="21"/>
        <v>1250</v>
      </c>
      <c r="C289">
        <f t="shared" si="23"/>
        <v>8.3617063034847773E-7</v>
      </c>
      <c r="D289" s="13">
        <f t="shared" si="19"/>
        <v>20.833333333333332</v>
      </c>
      <c r="E289">
        <f t="shared" si="20"/>
        <v>836.17063034847774</v>
      </c>
    </row>
    <row r="290" spans="2:5">
      <c r="B290">
        <f t="shared" si="21"/>
        <v>1255</v>
      </c>
      <c r="C290">
        <f t="shared" si="23"/>
        <v>8.5790395341334543E-7</v>
      </c>
      <c r="D290" s="13">
        <f t="shared" si="19"/>
        <v>20.916666666666668</v>
      </c>
      <c r="E290">
        <f t="shared" si="20"/>
        <v>857.90395341334545</v>
      </c>
    </row>
    <row r="291" spans="2:5">
      <c r="B291">
        <f t="shared" si="21"/>
        <v>1260</v>
      </c>
      <c r="C291">
        <f t="shared" si="23"/>
        <v>8.7909626329533178E-7</v>
      </c>
      <c r="D291" s="13">
        <f t="shared" si="19"/>
        <v>21</v>
      </c>
      <c r="E291">
        <f t="shared" si="20"/>
        <v>879.09626329533182</v>
      </c>
    </row>
    <row r="292" spans="2:5">
      <c r="B292">
        <f t="shared" si="21"/>
        <v>1265</v>
      </c>
      <c r="C292">
        <f t="shared" si="23"/>
        <v>8.9976102757429884E-7</v>
      </c>
      <c r="D292" s="13">
        <f t="shared" si="19"/>
        <v>21.083333333333332</v>
      </c>
      <c r="E292">
        <f t="shared" si="20"/>
        <v>899.76102757429885</v>
      </c>
    </row>
    <row r="293" spans="2:5">
      <c r="B293">
        <f t="shared" si="21"/>
        <v>1270</v>
      </c>
      <c r="C293">
        <f t="shared" si="23"/>
        <v>9.1991137857819121E-7</v>
      </c>
      <c r="D293" s="13">
        <f t="shared" si="19"/>
        <v>21.166666666666668</v>
      </c>
      <c r="E293">
        <f t="shared" si="20"/>
        <v>919.91137857819126</v>
      </c>
    </row>
    <row r="294" spans="2:5">
      <c r="B294">
        <f t="shared" si="21"/>
        <v>1275</v>
      </c>
      <c r="C294">
        <f t="shared" si="23"/>
        <v>9.3956012172854642E-7</v>
      </c>
      <c r="D294" s="13">
        <f t="shared" si="19"/>
        <v>21.25</v>
      </c>
      <c r="E294">
        <f t="shared" si="20"/>
        <v>939.56012172854639</v>
      </c>
    </row>
    <row r="295" spans="2:5">
      <c r="B295">
        <f t="shared" si="21"/>
        <v>1280</v>
      </c>
      <c r="C295">
        <f t="shared" si="23"/>
        <v>9.5871974367826117E-7</v>
      </c>
      <c r="D295" s="13">
        <f t="shared" si="19"/>
        <v>21.333333333333332</v>
      </c>
      <c r="E295">
        <f t="shared" si="20"/>
        <v>958.71974367826112</v>
      </c>
    </row>
    <row r="296" spans="2:5">
      <c r="B296">
        <f t="shared" si="21"/>
        <v>1285</v>
      </c>
      <c r="C296">
        <f t="shared" si="23"/>
        <v>9.7740242024678013E-7</v>
      </c>
      <c r="D296" s="13">
        <f t="shared" ref="D296:D359" si="24">B296/60</f>
        <v>21.416666666666668</v>
      </c>
      <c r="E296">
        <f t="shared" ref="E296:E359" si="25">C296*10^9</f>
        <v>977.40242024678014</v>
      </c>
    </row>
    <row r="297" spans="2:5">
      <c r="B297">
        <f t="shared" si="21"/>
        <v>1290</v>
      </c>
      <c r="C297">
        <f t="shared" si="23"/>
        <v>9.9562002415775359E-7</v>
      </c>
      <c r="D297" s="13">
        <f t="shared" si="24"/>
        <v>21.5</v>
      </c>
      <c r="E297">
        <f t="shared" si="25"/>
        <v>995.62002415775362</v>
      </c>
    </row>
    <row r="298" spans="2:5">
      <c r="B298">
        <f t="shared" si="21"/>
        <v>1295</v>
      </c>
      <c r="C298">
        <f t="shared" si="23"/>
        <v>1.0133841325840774E-6</v>
      </c>
      <c r="D298" s="13">
        <f t="shared" si="24"/>
        <v>21.583333333333332</v>
      </c>
      <c r="E298">
        <f t="shared" si="25"/>
        <v>1013.3841325840774</v>
      </c>
    </row>
    <row r="299" spans="2:5">
      <c r="B299">
        <f t="shared" ref="B299:B362" si="26">B298+$J$31/372</f>
        <v>1300</v>
      </c>
      <c r="C299">
        <f t="shared" si="23"/>
        <v>1.0307060345051143E-6</v>
      </c>
      <c r="D299" s="13">
        <f t="shared" si="24"/>
        <v>21.666666666666668</v>
      </c>
      <c r="E299">
        <f t="shared" si="25"/>
        <v>1030.7060345051143</v>
      </c>
    </row>
    <row r="300" spans="2:5">
      <c r="B300">
        <f t="shared" si="26"/>
        <v>1305</v>
      </c>
      <c r="C300">
        <f t="shared" si="23"/>
        <v>1.0475967378807708E-6</v>
      </c>
      <c r="D300" s="13">
        <f t="shared" si="24"/>
        <v>21.75</v>
      </c>
      <c r="E300">
        <f t="shared" si="25"/>
        <v>1047.5967378807707</v>
      </c>
    </row>
    <row r="301" spans="2:5">
      <c r="B301">
        <f t="shared" si="26"/>
        <v>1310</v>
      </c>
      <c r="C301">
        <f t="shared" si="23"/>
        <v>1.0640669766469838E-6</v>
      </c>
      <c r="D301" s="13">
        <f t="shared" si="24"/>
        <v>21.833333333333332</v>
      </c>
      <c r="E301">
        <f t="shared" si="25"/>
        <v>1064.0669766469839</v>
      </c>
    </row>
    <row r="302" spans="2:5">
      <c r="B302">
        <f t="shared" si="26"/>
        <v>1315</v>
      </c>
      <c r="C302">
        <f t="shared" si="23"/>
        <v>1.0801272175370727E-6</v>
      </c>
      <c r="D302" s="13">
        <f t="shared" si="24"/>
        <v>21.916666666666668</v>
      </c>
      <c r="E302">
        <f t="shared" si="25"/>
        <v>1080.1272175370727</v>
      </c>
    </row>
    <row r="303" spans="2:5">
      <c r="B303">
        <f t="shared" si="26"/>
        <v>1320</v>
      </c>
      <c r="C303">
        <f t="shared" si="23"/>
        <v>1.0957876667332791E-6</v>
      </c>
      <c r="D303" s="13">
        <f t="shared" si="24"/>
        <v>22</v>
      </c>
      <c r="E303">
        <f t="shared" si="25"/>
        <v>1095.7876667332791</v>
      </c>
    </row>
    <row r="304" spans="2:5">
      <c r="B304">
        <f t="shared" si="26"/>
        <v>1325</v>
      </c>
      <c r="C304">
        <f t="shared" si="23"/>
        <v>1.1110582763527349E-6</v>
      </c>
      <c r="D304" s="13">
        <f t="shared" si="24"/>
        <v>22.083333333333332</v>
      </c>
      <c r="E304">
        <f t="shared" si="25"/>
        <v>1111.058276352735</v>
      </c>
    </row>
    <row r="305" spans="2:5">
      <c r="B305">
        <f t="shared" si="26"/>
        <v>1330</v>
      </c>
      <c r="C305">
        <f t="shared" si="23"/>
        <v>1.1259487507719682E-6</v>
      </c>
      <c r="D305" s="13">
        <f t="shared" si="24"/>
        <v>22.166666666666668</v>
      </c>
      <c r="E305">
        <f t="shared" si="25"/>
        <v>1125.9487507719682</v>
      </c>
    </row>
    <row r="306" spans="2:5">
      <c r="B306">
        <f t="shared" si="26"/>
        <v>1335</v>
      </c>
      <c r="C306">
        <f t="shared" si="23"/>
        <v>1.1404685527939746E-6</v>
      </c>
      <c r="D306" s="13">
        <f t="shared" si="24"/>
        <v>22.25</v>
      </c>
      <c r="E306">
        <f t="shared" si="25"/>
        <v>1140.4685527939746</v>
      </c>
    </row>
    <row r="307" spans="2:5">
      <c r="B307">
        <f t="shared" si="26"/>
        <v>1340</v>
      </c>
      <c r="C307">
        <f t="shared" si="23"/>
        <v>1.1546269096617682E-6</v>
      </c>
      <c r="D307" s="13">
        <f t="shared" si="24"/>
        <v>22.333333333333332</v>
      </c>
      <c r="E307">
        <f t="shared" si="25"/>
        <v>1154.6269096617682</v>
      </c>
    </row>
    <row r="308" spans="2:5">
      <c r="B308">
        <f t="shared" si="26"/>
        <v>1345</v>
      </c>
      <c r="C308">
        <f t="shared" si="23"/>
        <v>1.1684328189222376E-6</v>
      </c>
      <c r="D308" s="13">
        <f t="shared" si="24"/>
        <v>22.416666666666668</v>
      </c>
      <c r="E308">
        <f t="shared" si="25"/>
        <v>1168.4328189222376</v>
      </c>
    </row>
    <row r="309" spans="2:5">
      <c r="B309">
        <f t="shared" si="26"/>
        <v>1350</v>
      </c>
      <c r="C309">
        <f t="shared" si="23"/>
        <v>1.1818950541440296E-6</v>
      </c>
      <c r="D309" s="13">
        <f t="shared" si="24"/>
        <v>22.5</v>
      </c>
      <c r="E309">
        <f t="shared" si="25"/>
        <v>1181.8950541440297</v>
      </c>
    </row>
    <row r="310" spans="2:5">
      <c r="B310">
        <f t="shared" si="26"/>
        <v>1355</v>
      </c>
      <c r="C310">
        <f t="shared" si="23"/>
        <v>1.1950221704930981E-6</v>
      </c>
      <c r="D310" s="13">
        <f t="shared" si="24"/>
        <v>22.583333333333332</v>
      </c>
      <c r="E310">
        <f t="shared" si="25"/>
        <v>1195.022170493098</v>
      </c>
    </row>
    <row r="311" spans="2:5">
      <c r="B311">
        <f t="shared" si="26"/>
        <v>1360</v>
      </c>
      <c r="C311">
        <f t="shared" si="23"/>
        <v>1.2078225101694566E-6</v>
      </c>
      <c r="D311" s="13">
        <f t="shared" si="24"/>
        <v>22.666666666666668</v>
      </c>
      <c r="E311">
        <f t="shared" si="25"/>
        <v>1207.8225101694566</v>
      </c>
    </row>
    <row r="312" spans="2:5">
      <c r="B312">
        <f t="shared" si="26"/>
        <v>1365</v>
      </c>
      <c r="C312">
        <f t="shared" si="23"/>
        <v>1.2203042077085957E-6</v>
      </c>
      <c r="D312" s="13">
        <f t="shared" si="24"/>
        <v>22.75</v>
      </c>
      <c r="E312">
        <f t="shared" si="25"/>
        <v>1220.3042077085956</v>
      </c>
    </row>
    <row r="313" spans="2:5">
      <c r="B313">
        <f t="shared" si="26"/>
        <v>1370</v>
      </c>
      <c r="C313">
        <f t="shared" si="23"/>
        <v>1.2324751951509281E-6</v>
      </c>
      <c r="D313" s="13">
        <f t="shared" si="24"/>
        <v>22.833333333333332</v>
      </c>
      <c r="E313">
        <f t="shared" si="25"/>
        <v>1232.4751951509281</v>
      </c>
    </row>
    <row r="314" spans="2:5">
      <c r="B314">
        <f t="shared" si="26"/>
        <v>1375</v>
      </c>
      <c r="C314">
        <f t="shared" si="23"/>
        <v>1.2443432070825514E-6</v>
      </c>
      <c r="D314" s="13">
        <f t="shared" si="24"/>
        <v>22.916666666666668</v>
      </c>
      <c r="E314">
        <f t="shared" si="25"/>
        <v>1244.3432070825515</v>
      </c>
    </row>
    <row r="315" spans="2:5">
      <c r="B315" s="16">
        <f t="shared" si="26"/>
        <v>1380</v>
      </c>
      <c r="C315">
        <f t="shared" si="23"/>
        <v>1.2559157855505281E-6</v>
      </c>
      <c r="D315" s="13">
        <f t="shared" si="24"/>
        <v>23</v>
      </c>
      <c r="E315">
        <f t="shared" si="25"/>
        <v>1255.9157855505282</v>
      </c>
    </row>
    <row r="316" spans="2:5">
      <c r="B316">
        <f t="shared" si="26"/>
        <v>1385</v>
      </c>
      <c r="C316">
        <f>$H$36*EXP(-$H$32*(B316-1380))+(1/$H$32)*($H$33+$H$34*((B316-1380)-1/$H$32))</f>
        <v>1.2666068773290623E-6</v>
      </c>
      <c r="D316" s="13">
        <f t="shared" si="24"/>
        <v>23.083333333333332</v>
      </c>
      <c r="E316">
        <f t="shared" si="25"/>
        <v>1266.6068773290622</v>
      </c>
    </row>
    <row r="317" spans="2:5">
      <c r="B317">
        <f t="shared" si="26"/>
        <v>1390</v>
      </c>
      <c r="C317">
        <f t="shared" ref="C317:C351" si="27">$H$36*EXP(-$H$32*(B317-1380))+(1/$H$32)*($H$33+$H$34*((B317-1380)-1/$H$32))</f>
        <v>1.2758499833231501E-6</v>
      </c>
      <c r="D317" s="13">
        <f t="shared" si="24"/>
        <v>23.166666666666668</v>
      </c>
      <c r="E317">
        <f t="shared" si="25"/>
        <v>1275.8499833231501</v>
      </c>
    </row>
    <row r="318" spans="2:5">
      <c r="B318">
        <f t="shared" si="26"/>
        <v>1395</v>
      </c>
      <c r="C318">
        <f t="shared" si="27"/>
        <v>1.2836811486141458E-6</v>
      </c>
      <c r="D318" s="13">
        <f t="shared" si="24"/>
        <v>23.25</v>
      </c>
      <c r="E318">
        <f t="shared" si="25"/>
        <v>1283.6811486141457</v>
      </c>
    </row>
    <row r="319" spans="2:5">
      <c r="B319">
        <f t="shared" si="26"/>
        <v>1400</v>
      </c>
      <c r="C319">
        <f t="shared" si="27"/>
        <v>1.2901355210039558E-6</v>
      </c>
      <c r="D319" s="13">
        <f t="shared" si="24"/>
        <v>23.333333333333332</v>
      </c>
      <c r="E319">
        <f t="shared" si="25"/>
        <v>1290.1355210039558</v>
      </c>
    </row>
    <row r="320" spans="2:5">
      <c r="B320">
        <f t="shared" si="26"/>
        <v>1405</v>
      </c>
      <c r="C320">
        <f t="shared" si="27"/>
        <v>1.295247373351241E-6</v>
      </c>
      <c r="D320" s="13">
        <f t="shared" si="24"/>
        <v>23.416666666666668</v>
      </c>
      <c r="E320">
        <f t="shared" si="25"/>
        <v>1295.2473733512409</v>
      </c>
    </row>
    <row r="321" spans="2:5">
      <c r="B321">
        <f t="shared" si="26"/>
        <v>1410</v>
      </c>
      <c r="C321">
        <f t="shared" si="27"/>
        <v>1.2990501253516044E-6</v>
      </c>
      <c r="D321" s="13">
        <f t="shared" si="24"/>
        <v>23.5</v>
      </c>
      <c r="E321">
        <f t="shared" si="25"/>
        <v>1299.0501253516045</v>
      </c>
    </row>
    <row r="322" spans="2:5">
      <c r="B322">
        <f t="shared" si="26"/>
        <v>1415</v>
      </c>
      <c r="C322">
        <f t="shared" si="27"/>
        <v>1.3015763647756003E-6</v>
      </c>
      <c r="D322" s="13">
        <f t="shared" si="24"/>
        <v>23.583333333333332</v>
      </c>
      <c r="E322">
        <f t="shared" si="25"/>
        <v>1301.5763647756003</v>
      </c>
    </row>
    <row r="323" spans="2:5">
      <c r="B323">
        <f t="shared" si="26"/>
        <v>1420</v>
      </c>
      <c r="C323">
        <f t="shared" si="27"/>
        <v>1.3028578681780551E-6</v>
      </c>
      <c r="D323" s="13">
        <f t="shared" si="24"/>
        <v>23.666666666666668</v>
      </c>
      <c r="E323">
        <f t="shared" si="25"/>
        <v>1302.857868178055</v>
      </c>
    </row>
    <row r="324" spans="2:5">
      <c r="B324">
        <f t="shared" si="26"/>
        <v>1425</v>
      </c>
      <c r="C324">
        <f t="shared" si="27"/>
        <v>1.3029256210918674E-6</v>
      </c>
      <c r="D324" s="13">
        <f t="shared" si="24"/>
        <v>23.75</v>
      </c>
      <c r="E324">
        <f t="shared" si="25"/>
        <v>1302.9256210918675</v>
      </c>
    </row>
    <row r="325" spans="2:5">
      <c r="B325">
        <f t="shared" si="26"/>
        <v>1430</v>
      </c>
      <c r="C325">
        <f t="shared" si="27"/>
        <v>1.3018098377191261E-6</v>
      </c>
      <c r="D325" s="13">
        <f t="shared" si="24"/>
        <v>23.833333333333332</v>
      </c>
      <c r="E325">
        <f t="shared" si="25"/>
        <v>1301.8098377191261</v>
      </c>
    </row>
    <row r="326" spans="2:5">
      <c r="B326">
        <f t="shared" si="26"/>
        <v>1435</v>
      </c>
      <c r="C326">
        <f t="shared" si="27"/>
        <v>1.2995399801320361E-6</v>
      </c>
      <c r="D326" s="13">
        <f t="shared" si="24"/>
        <v>23.916666666666668</v>
      </c>
      <c r="E326">
        <f t="shared" si="25"/>
        <v>1299.5399801320361</v>
      </c>
    </row>
    <row r="327" spans="2:5">
      <c r="B327">
        <f t="shared" si="26"/>
        <v>1440</v>
      </c>
      <c r="C327">
        <f t="shared" si="27"/>
        <v>1.2961447769958899E-6</v>
      </c>
      <c r="D327" s="13">
        <f t="shared" si="24"/>
        <v>24</v>
      </c>
      <c r="E327">
        <f t="shared" si="25"/>
        <v>1296.1447769958897</v>
      </c>
    </row>
    <row r="328" spans="2:5">
      <c r="B328">
        <f t="shared" si="26"/>
        <v>1445</v>
      </c>
      <c r="C328">
        <f t="shared" si="27"/>
        <v>1.2916522418259468E-6</v>
      </c>
      <c r="D328" s="13">
        <f t="shared" si="24"/>
        <v>24.083333333333332</v>
      </c>
      <c r="E328">
        <f t="shared" si="25"/>
        <v>1291.6522418259469</v>
      </c>
    </row>
    <row r="329" spans="2:5">
      <c r="B329">
        <f t="shared" si="26"/>
        <v>1450</v>
      </c>
      <c r="C329">
        <f t="shared" si="27"/>
        <v>1.2860896907898503E-6</v>
      </c>
      <c r="D329" s="13">
        <f t="shared" si="24"/>
        <v>24.166666666666668</v>
      </c>
      <c r="E329">
        <f t="shared" si="25"/>
        <v>1286.0896907898502</v>
      </c>
    </row>
    <row r="330" spans="2:5">
      <c r="B330">
        <f t="shared" si="26"/>
        <v>1455</v>
      </c>
      <c r="C330">
        <f t="shared" si="27"/>
        <v>1.2794837600668791E-6</v>
      </c>
      <c r="D330" s="13">
        <f t="shared" si="24"/>
        <v>24.25</v>
      </c>
      <c r="E330">
        <f t="shared" si="25"/>
        <v>1279.4837600668791</v>
      </c>
    </row>
    <row r="331" spans="2:5">
      <c r="B331">
        <f t="shared" si="26"/>
        <v>1460</v>
      </c>
      <c r="C331">
        <f t="shared" si="27"/>
        <v>1.2718604227750727E-6</v>
      </c>
      <c r="D331" s="13">
        <f t="shared" si="24"/>
        <v>24.333333333333332</v>
      </c>
      <c r="E331">
        <f t="shared" si="25"/>
        <v>1271.8604227750727</v>
      </c>
    </row>
    <row r="332" spans="2:5">
      <c r="B332">
        <f t="shared" si="26"/>
        <v>1465</v>
      </c>
      <c r="C332">
        <f t="shared" si="27"/>
        <v>1.2632450054769847E-6</v>
      </c>
      <c r="D332" s="13">
        <f t="shared" si="24"/>
        <v>24.416666666666668</v>
      </c>
      <c r="E332">
        <f t="shared" si="25"/>
        <v>1263.2450054769847</v>
      </c>
    </row>
    <row r="333" spans="2:5">
      <c r="B333">
        <f t="shared" si="26"/>
        <v>1470</v>
      </c>
      <c r="C333">
        <f t="shared" si="27"/>
        <v>1.2536622042745529E-6</v>
      </c>
      <c r="D333" s="13">
        <f t="shared" si="24"/>
        <v>24.5</v>
      </c>
      <c r="E333">
        <f t="shared" si="25"/>
        <v>1253.6622042745528</v>
      </c>
    </row>
    <row r="334" spans="2:5">
      <c r="B334">
        <f t="shared" si="26"/>
        <v>1475</v>
      </c>
      <c r="C334">
        <f t="shared" si="27"/>
        <v>1.2431361005033187E-6</v>
      </c>
      <c r="D334" s="13">
        <f t="shared" si="24"/>
        <v>24.583333333333332</v>
      </c>
      <c r="E334">
        <f t="shared" si="25"/>
        <v>1243.1361005033186</v>
      </c>
    </row>
    <row r="335" spans="2:5">
      <c r="B335">
        <f t="shared" si="26"/>
        <v>1480</v>
      </c>
      <c r="C335">
        <f t="shared" si="27"/>
        <v>1.2316901760359647E-6</v>
      </c>
      <c r="D335" s="13">
        <f t="shared" si="24"/>
        <v>24.666666666666668</v>
      </c>
      <c r="E335">
        <f t="shared" si="25"/>
        <v>1231.6901760359647</v>
      </c>
    </row>
    <row r="336" spans="2:5">
      <c r="B336">
        <f t="shared" si="26"/>
        <v>1485</v>
      </c>
      <c r="C336">
        <f t="shared" si="27"/>
        <v>1.2193473282048961E-6</v>
      </c>
      <c r="D336" s="13">
        <f t="shared" si="24"/>
        <v>24.75</v>
      </c>
      <c r="E336">
        <f t="shared" si="25"/>
        <v>1219.347328204896</v>
      </c>
    </row>
    <row r="337" spans="2:5">
      <c r="B337">
        <f t="shared" si="26"/>
        <v>1490</v>
      </c>
      <c r="C337">
        <f t="shared" si="27"/>
        <v>1.206129884353352E-6</v>
      </c>
      <c r="D337" s="13">
        <f t="shared" si="24"/>
        <v>24.833333333333332</v>
      </c>
      <c r="E337">
        <f t="shared" si="25"/>
        <v>1206.1298843533521</v>
      </c>
    </row>
    <row r="338" spans="2:5">
      <c r="B338">
        <f t="shared" si="26"/>
        <v>1495</v>
      </c>
      <c r="C338">
        <f t="shared" si="27"/>
        <v>1.1920596160242934E-6</v>
      </c>
      <c r="D338" s="13">
        <f t="shared" si="24"/>
        <v>24.916666666666668</v>
      </c>
      <c r="E338">
        <f t="shared" si="25"/>
        <v>1192.0596160242933</v>
      </c>
    </row>
    <row r="339" spans="2:5">
      <c r="B339">
        <f t="shared" si="26"/>
        <v>1500</v>
      </c>
      <c r="C339">
        <f t="shared" si="27"/>
        <v>1.1771577527960786E-6</v>
      </c>
      <c r="D339" s="13">
        <f t="shared" si="24"/>
        <v>25</v>
      </c>
      <c r="E339">
        <f t="shared" si="25"/>
        <v>1177.1577527960785</v>
      </c>
    </row>
    <row r="340" spans="2:5">
      <c r="B340">
        <f t="shared" si="26"/>
        <v>1505</v>
      </c>
      <c r="C340">
        <f t="shared" si="27"/>
        <v>1.1614449957737312E-6</v>
      </c>
      <c r="D340" s="13">
        <f t="shared" si="24"/>
        <v>25.083333333333332</v>
      </c>
      <c r="E340">
        <f t="shared" si="25"/>
        <v>1161.4449957737313</v>
      </c>
    </row>
    <row r="341" spans="2:5">
      <c r="B341">
        <f t="shared" si="26"/>
        <v>1510</v>
      </c>
      <c r="C341">
        <f t="shared" si="27"/>
        <v>1.1449415307443598E-6</v>
      </c>
      <c r="D341" s="13">
        <f t="shared" si="24"/>
        <v>25.166666666666668</v>
      </c>
      <c r="E341">
        <f t="shared" si="25"/>
        <v>1144.9415307443599</v>
      </c>
    </row>
    <row r="342" spans="2:5">
      <c r="B342">
        <f t="shared" si="26"/>
        <v>1515</v>
      </c>
      <c r="C342">
        <f t="shared" si="27"/>
        <v>1.1276670410050983E-6</v>
      </c>
      <c r="D342" s="13">
        <f t="shared" si="24"/>
        <v>25.25</v>
      </c>
      <c r="E342">
        <f t="shared" si="25"/>
        <v>1127.6670410050983</v>
      </c>
    </row>
    <row r="343" spans="2:5">
      <c r="B343">
        <f t="shared" si="26"/>
        <v>1520</v>
      </c>
      <c r="C343">
        <f t="shared" si="27"/>
        <v>1.1096407198717197E-6</v>
      </c>
      <c r="D343" s="13">
        <f t="shared" si="24"/>
        <v>25.333333333333332</v>
      </c>
      <c r="E343">
        <f t="shared" si="25"/>
        <v>1109.6407198717197</v>
      </c>
    </row>
    <row r="344" spans="2:5">
      <c r="B344">
        <f t="shared" si="26"/>
        <v>1525</v>
      </c>
      <c r="C344">
        <f t="shared" si="27"/>
        <v>1.0908812828758673E-6</v>
      </c>
      <c r="D344" s="13">
        <f t="shared" si="24"/>
        <v>25.416666666666668</v>
      </c>
      <c r="E344">
        <f t="shared" si="25"/>
        <v>1090.8812828758673</v>
      </c>
    </row>
    <row r="345" spans="2:5">
      <c r="B345">
        <f t="shared" si="26"/>
        <v>1530</v>
      </c>
      <c r="C345">
        <f t="shared" si="27"/>
        <v>1.0714069796586558E-6</v>
      </c>
      <c r="D345" s="13">
        <f t="shared" si="24"/>
        <v>25.5</v>
      </c>
      <c r="E345">
        <f t="shared" si="25"/>
        <v>1071.4069796586559</v>
      </c>
    </row>
    <row r="346" spans="2:5">
      <c r="B346">
        <f t="shared" si="26"/>
        <v>1535</v>
      </c>
      <c r="C346">
        <f t="shared" si="27"/>
        <v>1.0512356055682057E-6</v>
      </c>
      <c r="D346" s="13">
        <f t="shared" si="24"/>
        <v>25.583333333333332</v>
      </c>
      <c r="E346">
        <f t="shared" si="25"/>
        <v>1051.2356055682058</v>
      </c>
    </row>
    <row r="347" spans="2:5">
      <c r="B347">
        <f t="shared" si="26"/>
        <v>1540</v>
      </c>
      <c r="C347">
        <f t="shared" si="27"/>
        <v>1.0303845129684751E-6</v>
      </c>
      <c r="D347" s="13">
        <f t="shared" si="24"/>
        <v>25.666666666666668</v>
      </c>
      <c r="E347">
        <f t="shared" si="25"/>
        <v>1030.3845129684751</v>
      </c>
    </row>
    <row r="348" spans="2:5">
      <c r="B348">
        <f t="shared" si="26"/>
        <v>1545</v>
      </c>
      <c r="C348">
        <f t="shared" si="27"/>
        <v>1.0088706222665756E-6</v>
      </c>
      <c r="D348" s="13">
        <f t="shared" si="24"/>
        <v>25.75</v>
      </c>
      <c r="E348">
        <f t="shared" si="25"/>
        <v>1008.8706222665757</v>
      </c>
    </row>
    <row r="349" spans="2:5">
      <c r="B349">
        <f t="shared" si="26"/>
        <v>1550</v>
      </c>
      <c r="C349">
        <f t="shared" si="27"/>
        <v>9.8671043266558849E-7</v>
      </c>
      <c r="D349" s="13">
        <f t="shared" si="24"/>
        <v>25.833333333333332</v>
      </c>
      <c r="E349">
        <f t="shared" si="25"/>
        <v>986.71043266558854</v>
      </c>
    </row>
    <row r="350" spans="2:5">
      <c r="B350">
        <f t="shared" si="26"/>
        <v>1555</v>
      </c>
      <c r="C350">
        <f t="shared" si="27"/>
        <v>9.6392003264970183E-7</v>
      </c>
      <c r="D350" s="13">
        <f t="shared" si="24"/>
        <v>25.916666666666668</v>
      </c>
      <c r="E350">
        <f t="shared" si="25"/>
        <v>963.92003264970185</v>
      </c>
    </row>
    <row r="351" spans="2:5">
      <c r="B351" s="16">
        <f t="shared" si="26"/>
        <v>1560</v>
      </c>
      <c r="C351">
        <f t="shared" si="27"/>
        <v>9.4051511020834194E-7</v>
      </c>
      <c r="D351" s="13">
        <f t="shared" si="24"/>
        <v>26</v>
      </c>
      <c r="E351">
        <f t="shared" si="25"/>
        <v>940.51511020834198</v>
      </c>
    </row>
    <row r="352" spans="2:5">
      <c r="B352">
        <f t="shared" si="26"/>
        <v>1565</v>
      </c>
      <c r="C352">
        <f>$I$36*EXP(-$I$32*(B352-1560))+(1/$I$32)*($I$33+$I$34*((B352-1560)-1/$I$32))</f>
        <v>9.1710437033254063E-7</v>
      </c>
      <c r="D352" s="13">
        <f t="shared" si="24"/>
        <v>26.083333333333332</v>
      </c>
      <c r="E352">
        <f t="shared" si="25"/>
        <v>917.10437033254061</v>
      </c>
    </row>
    <row r="353" spans="2:5">
      <c r="B353">
        <f t="shared" si="26"/>
        <v>1570</v>
      </c>
      <c r="C353">
        <f t="shared" ref="C353:C416" si="28">$I$36*EXP(-$I$32*(B353-1560))+(1/$I$32)*($I$33+$I$34*((B353-1560)-1/$I$32))</f>
        <v>8.942764000063392E-7</v>
      </c>
      <c r="D353" s="13">
        <f t="shared" si="24"/>
        <v>26.166666666666668</v>
      </c>
      <c r="E353">
        <f t="shared" si="25"/>
        <v>894.27640000633914</v>
      </c>
    </row>
    <row r="354" spans="2:5">
      <c r="B354">
        <f t="shared" si="26"/>
        <v>1575</v>
      </c>
      <c r="C354">
        <f t="shared" si="28"/>
        <v>8.7201669219793293E-7</v>
      </c>
      <c r="D354" s="13">
        <f t="shared" si="24"/>
        <v>26.25</v>
      </c>
      <c r="E354">
        <f t="shared" si="25"/>
        <v>872.01669219793291</v>
      </c>
    </row>
    <row r="355" spans="2:5">
      <c r="B355">
        <f t="shared" si="26"/>
        <v>1580</v>
      </c>
      <c r="C355">
        <f t="shared" si="28"/>
        <v>8.5031110100277982E-7</v>
      </c>
      <c r="D355" s="13">
        <f t="shared" si="24"/>
        <v>26.333333333333332</v>
      </c>
      <c r="E355">
        <f t="shared" si="25"/>
        <v>850.31110100277988</v>
      </c>
    </row>
    <row r="356" spans="2:5">
      <c r="B356">
        <f t="shared" si="26"/>
        <v>1585</v>
      </c>
      <c r="C356">
        <f t="shared" si="28"/>
        <v>8.2914583265396571E-7</v>
      </c>
      <c r="D356" s="13">
        <f t="shared" si="24"/>
        <v>26.416666666666668</v>
      </c>
      <c r="E356">
        <f t="shared" si="25"/>
        <v>829.14583265396573</v>
      </c>
    </row>
    <row r="357" spans="2:5">
      <c r="B357">
        <f t="shared" si="26"/>
        <v>1590</v>
      </c>
      <c r="C357">
        <f t="shared" si="28"/>
        <v>8.0850743675635272E-7</v>
      </c>
      <c r="D357" s="13">
        <f t="shared" si="24"/>
        <v>26.5</v>
      </c>
      <c r="E357">
        <f t="shared" si="25"/>
        <v>808.50743675635272</v>
      </c>
    </row>
    <row r="358" spans="2:5">
      <c r="B358">
        <f t="shared" si="26"/>
        <v>1595</v>
      </c>
      <c r="C358">
        <f t="shared" si="28"/>
        <v>7.8838279773893736E-7</v>
      </c>
      <c r="D358" s="13">
        <f t="shared" si="24"/>
        <v>26.583333333333332</v>
      </c>
      <c r="E358">
        <f t="shared" si="25"/>
        <v>788.38279773893737</v>
      </c>
    </row>
    <row r="359" spans="2:5">
      <c r="B359">
        <f t="shared" si="26"/>
        <v>1600</v>
      </c>
      <c r="C359">
        <f t="shared" si="28"/>
        <v>7.6875912651998793E-7</v>
      </c>
      <c r="D359" s="13">
        <f t="shared" si="24"/>
        <v>26.666666666666668</v>
      </c>
      <c r="E359">
        <f t="shared" si="25"/>
        <v>768.75912651998794</v>
      </c>
    </row>
    <row r="360" spans="2:5">
      <c r="B360">
        <f t="shared" si="26"/>
        <v>1605</v>
      </c>
      <c r="C360">
        <f t="shared" si="28"/>
        <v>7.4962395237966267E-7</v>
      </c>
      <c r="D360" s="13">
        <f t="shared" ref="D360:D423" si="29">B360/60</f>
        <v>26.75</v>
      </c>
      <c r="E360">
        <f t="shared" ref="E360:E423" si="30">C360*10^9</f>
        <v>749.62395237966268</v>
      </c>
    </row>
    <row r="361" spans="2:5">
      <c r="B361">
        <f t="shared" si="26"/>
        <v>1610</v>
      </c>
      <c r="C361">
        <f t="shared" si="28"/>
        <v>7.3096511503494609E-7</v>
      </c>
      <c r="D361" s="13">
        <f t="shared" si="29"/>
        <v>26.833333333333332</v>
      </c>
      <c r="E361">
        <f t="shared" si="30"/>
        <v>730.96511503494605</v>
      </c>
    </row>
    <row r="362" spans="2:5">
      <c r="B362">
        <f t="shared" si="26"/>
        <v>1615</v>
      </c>
      <c r="C362">
        <f t="shared" si="28"/>
        <v>7.1277075691186568E-7</v>
      </c>
      <c r="D362" s="13">
        <f t="shared" si="29"/>
        <v>26.916666666666668</v>
      </c>
      <c r="E362">
        <f t="shared" si="30"/>
        <v>712.77075691186565</v>
      </c>
    </row>
    <row r="363" spans="2:5">
      <c r="B363">
        <f t="shared" ref="B363:B426" si="31">B362+$J$31/372</f>
        <v>1620</v>
      </c>
      <c r="C363">
        <f t="shared" si="28"/>
        <v>6.9502931561007723E-7</v>
      </c>
      <c r="D363" s="13">
        <f t="shared" si="29"/>
        <v>27</v>
      </c>
      <c r="E363">
        <f t="shared" si="30"/>
        <v>695.02931561007722</v>
      </c>
    </row>
    <row r="364" spans="2:5">
      <c r="B364">
        <f t="shared" si="31"/>
        <v>1625</v>
      </c>
      <c r="C364">
        <f t="shared" si="28"/>
        <v>6.7772951655503296E-7</v>
      </c>
      <c r="D364" s="13">
        <f t="shared" si="29"/>
        <v>27.083333333333332</v>
      </c>
      <c r="E364">
        <f t="shared" si="30"/>
        <v>677.729516555033</v>
      </c>
    </row>
    <row r="365" spans="2:5">
      <c r="B365">
        <f t="shared" si="31"/>
        <v>1630</v>
      </c>
      <c r="C365">
        <f t="shared" si="28"/>
        <v>6.6086036583305966E-7</v>
      </c>
      <c r="D365" s="13">
        <f t="shared" si="29"/>
        <v>27.166666666666668</v>
      </c>
      <c r="E365">
        <f t="shared" si="30"/>
        <v>660.86036583305963</v>
      </c>
    </row>
    <row r="366" spans="2:5">
      <c r="B366">
        <f t="shared" si="31"/>
        <v>1635</v>
      </c>
      <c r="C366">
        <f t="shared" si="28"/>
        <v>6.4441114320479605E-7</v>
      </c>
      <c r="D366" s="13">
        <f t="shared" si="29"/>
        <v>27.25</v>
      </c>
      <c r="E366">
        <f t="shared" si="30"/>
        <v>644.41114320479608</v>
      </c>
    </row>
    <row r="367" spans="2:5">
      <c r="B367">
        <f t="shared" si="31"/>
        <v>1640</v>
      </c>
      <c r="C367">
        <f t="shared" si="28"/>
        <v>6.2837139529254706E-7</v>
      </c>
      <c r="D367" s="13">
        <f t="shared" si="29"/>
        <v>27.333333333333332</v>
      </c>
      <c r="E367">
        <f t="shared" si="30"/>
        <v>628.37139529254705</v>
      </c>
    </row>
    <row r="368" spans="2:5">
      <c r="B368">
        <f t="shared" si="31"/>
        <v>1645</v>
      </c>
      <c r="C368">
        <f t="shared" si="28"/>
        <v>6.1273092893722908E-7</v>
      </c>
      <c r="D368" s="13">
        <f t="shared" si="29"/>
        <v>27.416666666666668</v>
      </c>
      <c r="E368">
        <f t="shared" si="30"/>
        <v>612.73092893722912</v>
      </c>
    </row>
    <row r="369" spans="2:5">
      <c r="B369">
        <f t="shared" si="31"/>
        <v>1650</v>
      </c>
      <c r="C369">
        <f t="shared" si="28"/>
        <v>5.9747980472068031E-7</v>
      </c>
      <c r="D369" s="13">
        <f t="shared" si="29"/>
        <v>27.5</v>
      </c>
      <c r="E369">
        <f t="shared" si="30"/>
        <v>597.47980472068025</v>
      </c>
    </row>
    <row r="370" spans="2:5">
      <c r="B370">
        <f t="shared" si="31"/>
        <v>1655</v>
      </c>
      <c r="C370">
        <f t="shared" si="28"/>
        <v>5.8260833064922394E-7</v>
      </c>
      <c r="D370" s="13">
        <f t="shared" si="29"/>
        <v>27.583333333333332</v>
      </c>
      <c r="E370">
        <f t="shared" si="30"/>
        <v>582.60833064922394</v>
      </c>
    </row>
    <row r="371" spans="2:5">
      <c r="B371">
        <f t="shared" si="31"/>
        <v>1660</v>
      </c>
      <c r="C371">
        <f t="shared" si="28"/>
        <v>5.6810705599446642E-7</v>
      </c>
      <c r="D371" s="13">
        <f t="shared" si="29"/>
        <v>27.666666666666668</v>
      </c>
      <c r="E371">
        <f t="shared" si="30"/>
        <v>568.10705599446646</v>
      </c>
    </row>
    <row r="372" spans="2:5">
      <c r="B372">
        <f t="shared" si="31"/>
        <v>1665</v>
      </c>
      <c r="C372">
        <f t="shared" si="28"/>
        <v>5.5396676528741855E-7</v>
      </c>
      <c r="D372" s="13">
        <f t="shared" si="29"/>
        <v>27.75</v>
      </c>
      <c r="E372">
        <f t="shared" si="30"/>
        <v>553.96676528741853</v>
      </c>
    </row>
    <row r="373" spans="2:5">
      <c r="B373">
        <f t="shared" si="31"/>
        <v>1670</v>
      </c>
      <c r="C373">
        <f t="shared" si="28"/>
        <v>5.4017847246212389E-7</v>
      </c>
      <c r="D373" s="13">
        <f t="shared" si="29"/>
        <v>27.833333333333332</v>
      </c>
      <c r="E373">
        <f t="shared" si="30"/>
        <v>540.17847246212386</v>
      </c>
    </row>
    <row r="374" spans="2:5">
      <c r="B374">
        <f t="shared" si="31"/>
        <v>1675</v>
      </c>
      <c r="C374">
        <f t="shared" si="28"/>
        <v>5.2673341514506917E-7</v>
      </c>
      <c r="D374" s="13">
        <f t="shared" si="29"/>
        <v>27.916666666666668</v>
      </c>
      <c r="E374">
        <f t="shared" si="30"/>
        <v>526.73341514506922</v>
      </c>
    </row>
    <row r="375" spans="2:5">
      <c r="B375">
        <f t="shared" si="31"/>
        <v>1680</v>
      </c>
      <c r="C375">
        <f t="shared" si="28"/>
        <v>5.1362304908675175E-7</v>
      </c>
      <c r="D375" s="13">
        <f t="shared" si="29"/>
        <v>28</v>
      </c>
      <c r="E375">
        <f t="shared" si="30"/>
        <v>513.62304908675173</v>
      </c>
    </row>
    <row r="376" spans="2:5">
      <c r="B376">
        <f t="shared" si="31"/>
        <v>1685</v>
      </c>
      <c r="C376">
        <f t="shared" si="28"/>
        <v>5.0083904273186219E-7</v>
      </c>
      <c r="D376" s="13">
        <f t="shared" si="29"/>
        <v>28.083333333333332</v>
      </c>
      <c r="E376">
        <f t="shared" si="30"/>
        <v>500.83904273186221</v>
      </c>
    </row>
    <row r="377" spans="2:5">
      <c r="B377">
        <f t="shared" si="31"/>
        <v>1690</v>
      </c>
      <c r="C377">
        <f t="shared" si="28"/>
        <v>4.8837327192463343E-7</v>
      </c>
      <c r="D377" s="13">
        <f t="shared" si="29"/>
        <v>28.166666666666668</v>
      </c>
      <c r="E377">
        <f t="shared" si="30"/>
        <v>488.3732719246334</v>
      </c>
    </row>
    <row r="378" spans="2:5">
      <c r="B378">
        <f t="shared" si="31"/>
        <v>1695</v>
      </c>
      <c r="C378">
        <f t="shared" si="28"/>
        <v>4.7621781474599046E-7</v>
      </c>
      <c r="D378" s="13">
        <f t="shared" si="29"/>
        <v>28.25</v>
      </c>
      <c r="E378">
        <f t="shared" si="30"/>
        <v>476.21781474599044</v>
      </c>
    </row>
    <row r="379" spans="2:5">
      <c r="B379">
        <f t="shared" si="31"/>
        <v>1700</v>
      </c>
      <c r="C379">
        <f t="shared" si="28"/>
        <v>4.6436494647922134E-7</v>
      </c>
      <c r="D379" s="13">
        <f t="shared" si="29"/>
        <v>28.333333333333332</v>
      </c>
      <c r="E379">
        <f t="shared" si="30"/>
        <v>464.36494647922132</v>
      </c>
    </row>
    <row r="380" spans="2:5">
      <c r="B380">
        <f t="shared" si="31"/>
        <v>1705</v>
      </c>
      <c r="C380">
        <f t="shared" si="28"/>
        <v>4.5280713470096711E-7</v>
      </c>
      <c r="D380" s="13">
        <f t="shared" si="29"/>
        <v>28.416666666666668</v>
      </c>
      <c r="E380">
        <f t="shared" si="30"/>
        <v>452.80713470096714</v>
      </c>
    </row>
    <row r="381" spans="2:5">
      <c r="B381">
        <f t="shared" si="31"/>
        <v>1710</v>
      </c>
      <c r="C381">
        <f t="shared" si="28"/>
        <v>4.4153703449441473E-7</v>
      </c>
      <c r="D381" s="13">
        <f t="shared" si="29"/>
        <v>28.5</v>
      </c>
      <c r="E381">
        <f t="shared" si="30"/>
        <v>441.53703449441474</v>
      </c>
    </row>
    <row r="382" spans="2:5">
      <c r="B382">
        <f t="shared" si="31"/>
        <v>1715</v>
      </c>
      <c r="C382">
        <f t="shared" si="28"/>
        <v>4.3054748378164854E-7</v>
      </c>
      <c r="D382" s="13">
        <f t="shared" si="29"/>
        <v>28.583333333333332</v>
      </c>
      <c r="E382">
        <f t="shared" si="30"/>
        <v>430.54748378164857</v>
      </c>
    </row>
    <row r="383" spans="2:5">
      <c r="B383">
        <f t="shared" si="31"/>
        <v>1720</v>
      </c>
      <c r="C383">
        <f t="shared" si="28"/>
        <v>4.1983149877219452E-7</v>
      </c>
      <c r="D383" s="13">
        <f t="shared" si="29"/>
        <v>28.666666666666668</v>
      </c>
      <c r="E383">
        <f t="shared" si="30"/>
        <v>419.83149877219449</v>
      </c>
    </row>
    <row r="384" spans="2:5">
      <c r="B384">
        <f t="shared" si="31"/>
        <v>1725</v>
      </c>
      <c r="C384">
        <f t="shared" si="28"/>
        <v>4.0938226952486545E-7</v>
      </c>
      <c r="D384" s="13">
        <f t="shared" si="29"/>
        <v>28.75</v>
      </c>
      <c r="E384">
        <f t="shared" si="30"/>
        <v>409.38226952486548</v>
      </c>
    </row>
    <row r="385" spans="2:5">
      <c r="B385">
        <f t="shared" si="31"/>
        <v>1730</v>
      </c>
      <c r="C385">
        <f t="shared" si="28"/>
        <v>3.9919315562008579E-7</v>
      </c>
      <c r="D385" s="13">
        <f t="shared" si="29"/>
        <v>28.833333333333332</v>
      </c>
      <c r="E385">
        <f t="shared" si="30"/>
        <v>399.1931556200858</v>
      </c>
    </row>
    <row r="386" spans="2:5">
      <c r="B386">
        <f t="shared" si="31"/>
        <v>1735</v>
      </c>
      <c r="C386">
        <f t="shared" si="28"/>
        <v>3.8925768193994699E-7</v>
      </c>
      <c r="D386" s="13">
        <f t="shared" si="29"/>
        <v>28.916666666666668</v>
      </c>
      <c r="E386">
        <f t="shared" si="30"/>
        <v>389.25768193994702</v>
      </c>
    </row>
    <row r="387" spans="2:5">
      <c r="B387">
        <f t="shared" si="31"/>
        <v>1740</v>
      </c>
      <c r="C387">
        <f t="shared" si="28"/>
        <v>3.7956953455331083E-7</v>
      </c>
      <c r="D387" s="13">
        <f t="shared" si="29"/>
        <v>29</v>
      </c>
      <c r="E387">
        <f t="shared" si="30"/>
        <v>379.56953455331086</v>
      </c>
    </row>
    <row r="388" spans="2:5">
      <c r="B388">
        <f t="shared" si="31"/>
        <v>1745</v>
      </c>
      <c r="C388">
        <f t="shared" si="28"/>
        <v>3.7012255670334539E-7</v>
      </c>
      <c r="D388" s="13">
        <f t="shared" si="29"/>
        <v>29.083333333333332</v>
      </c>
      <c r="E388">
        <f t="shared" si="30"/>
        <v>370.12255670334537</v>
      </c>
    </row>
    <row r="389" spans="2:5">
      <c r="B389">
        <f t="shared" si="31"/>
        <v>1750</v>
      </c>
      <c r="C389">
        <f t="shared" si="28"/>
        <v>3.6091074489494496E-7</v>
      </c>
      <c r="D389" s="13">
        <f t="shared" si="29"/>
        <v>29.166666666666668</v>
      </c>
      <c r="E389">
        <f t="shared" si="30"/>
        <v>360.91074489494497</v>
      </c>
    </row>
    <row r="390" spans="2:5">
      <c r="B390">
        <f t="shared" si="31"/>
        <v>1755</v>
      </c>
      <c r="C390">
        <f t="shared" si="28"/>
        <v>3.5192824507954692E-7</v>
      </c>
      <c r="D390" s="13">
        <f t="shared" si="29"/>
        <v>29.25</v>
      </c>
      <c r="E390">
        <f t="shared" si="30"/>
        <v>351.92824507954691</v>
      </c>
    </row>
    <row r="391" spans="2:5">
      <c r="B391">
        <f t="shared" si="31"/>
        <v>1760</v>
      </c>
      <c r="C391">
        <f t="shared" si="28"/>
        <v>3.4316934893492012E-7</v>
      </c>
      <c r="D391" s="13">
        <f t="shared" si="29"/>
        <v>29.333333333333332</v>
      </c>
      <c r="E391">
        <f t="shared" si="30"/>
        <v>343.16934893492009</v>
      </c>
    </row>
    <row r="392" spans="2:5">
      <c r="B392">
        <f t="shared" si="31"/>
        <v>1765</v>
      </c>
      <c r="C392">
        <f t="shared" si="28"/>
        <v>3.3462849023756214E-7</v>
      </c>
      <c r="D392" s="13">
        <f t="shared" si="29"/>
        <v>29.416666666666668</v>
      </c>
      <c r="E392">
        <f t="shared" si="30"/>
        <v>334.62849023756212</v>
      </c>
    </row>
    <row r="393" spans="2:5">
      <c r="B393">
        <f t="shared" si="31"/>
        <v>1770</v>
      </c>
      <c r="C393">
        <f t="shared" si="28"/>
        <v>3.2630024132539938E-7</v>
      </c>
      <c r="D393" s="13">
        <f t="shared" si="29"/>
        <v>29.5</v>
      </c>
      <c r="E393">
        <f t="shared" si="30"/>
        <v>326.30024132539938</v>
      </c>
    </row>
    <row r="394" spans="2:5">
      <c r="B394">
        <f t="shared" si="31"/>
        <v>1775</v>
      </c>
      <c r="C394">
        <f t="shared" si="28"/>
        <v>3.1817930964854151E-7</v>
      </c>
      <c r="D394" s="13">
        <f t="shared" si="29"/>
        <v>29.583333333333332</v>
      </c>
      <c r="E394">
        <f t="shared" si="30"/>
        <v>318.1793096485415</v>
      </c>
    </row>
    <row r="395" spans="2:5">
      <c r="B395">
        <f t="shared" si="31"/>
        <v>1780</v>
      </c>
      <c r="C395">
        <f t="shared" si="28"/>
        <v>3.1026053440589978E-7</v>
      </c>
      <c r="D395" s="13">
        <f t="shared" si="29"/>
        <v>29.666666666666668</v>
      </c>
      <c r="E395">
        <f t="shared" si="30"/>
        <v>310.26053440589976</v>
      </c>
    </row>
    <row r="396" spans="2:5">
      <c r="B396">
        <f t="shared" si="31"/>
        <v>1785</v>
      </c>
      <c r="C396">
        <f t="shared" si="28"/>
        <v>3.0253888326552983E-7</v>
      </c>
      <c r="D396" s="13">
        <f t="shared" si="29"/>
        <v>29.75</v>
      </c>
      <c r="E396">
        <f t="shared" si="30"/>
        <v>302.53888326552982</v>
      </c>
    </row>
    <row r="397" spans="2:5">
      <c r="B397">
        <f t="shared" si="31"/>
        <v>1790</v>
      </c>
      <c r="C397">
        <f t="shared" si="28"/>
        <v>2.9500944916661663E-7</v>
      </c>
      <c r="D397" s="13">
        <f t="shared" si="29"/>
        <v>29.833333333333332</v>
      </c>
      <c r="E397">
        <f t="shared" si="30"/>
        <v>295.0094491666166</v>
      </c>
    </row>
    <row r="398" spans="2:5">
      <c r="B398">
        <f t="shared" si="31"/>
        <v>1795</v>
      </c>
      <c r="C398">
        <f t="shared" si="28"/>
        <v>2.8766744720106798E-7</v>
      </c>
      <c r="D398" s="13">
        <f t="shared" si="29"/>
        <v>29.916666666666668</v>
      </c>
      <c r="E398">
        <f t="shared" si="30"/>
        <v>287.667447201068</v>
      </c>
    </row>
    <row r="399" spans="2:5">
      <c r="B399">
        <f t="shared" si="31"/>
        <v>1800</v>
      </c>
      <c r="C399">
        <f t="shared" si="28"/>
        <v>2.8050821157273561E-7</v>
      </c>
      <c r="D399" s="13">
        <f t="shared" si="29"/>
        <v>30</v>
      </c>
      <c r="E399">
        <f t="shared" si="30"/>
        <v>280.5082115727356</v>
      </c>
    </row>
    <row r="400" spans="2:5">
      <c r="B400">
        <f t="shared" si="31"/>
        <v>1805</v>
      </c>
      <c r="C400">
        <f t="shared" si="28"/>
        <v>2.7352719263233087E-7</v>
      </c>
      <c r="D400" s="13">
        <f t="shared" si="29"/>
        <v>30.083333333333332</v>
      </c>
      <c r="E400">
        <f t="shared" si="30"/>
        <v>273.52719263233087</v>
      </c>
    </row>
    <row r="401" spans="2:5">
      <c r="B401">
        <f t="shared" si="31"/>
        <v>1810</v>
      </c>
      <c r="C401">
        <f t="shared" si="28"/>
        <v>2.6671995398615142E-7</v>
      </c>
      <c r="D401" s="13">
        <f t="shared" si="29"/>
        <v>30.166666666666668</v>
      </c>
      <c r="E401">
        <f t="shared" si="30"/>
        <v>266.71995398615144</v>
      </c>
    </row>
    <row r="402" spans="2:5">
      <c r="B402">
        <f t="shared" si="31"/>
        <v>1815</v>
      </c>
      <c r="C402">
        <f t="shared" si="28"/>
        <v>2.600821696767804E-7</v>
      </c>
      <c r="D402" s="13">
        <f t="shared" si="29"/>
        <v>30.25</v>
      </c>
      <c r="E402">
        <f t="shared" si="30"/>
        <v>260.08216967678038</v>
      </c>
    </row>
    <row r="403" spans="2:5">
      <c r="B403">
        <f t="shared" si="31"/>
        <v>1820</v>
      </c>
      <c r="C403">
        <f t="shared" si="28"/>
        <v>2.5360962143396844E-7</v>
      </c>
      <c r="D403" s="13">
        <f t="shared" si="29"/>
        <v>30.333333333333332</v>
      </c>
      <c r="E403">
        <f t="shared" si="30"/>
        <v>253.60962143396844</v>
      </c>
    </row>
    <row r="404" spans="2:5">
      <c r="B404">
        <f t="shared" si="31"/>
        <v>1825</v>
      </c>
      <c r="C404">
        <f t="shared" si="28"/>
        <v>2.472981959939486E-7</v>
      </c>
      <c r="D404" s="13">
        <f t="shared" si="29"/>
        <v>30.416666666666668</v>
      </c>
      <c r="E404">
        <f t="shared" si="30"/>
        <v>247.29819599394861</v>
      </c>
    </row>
    <row r="405" spans="2:5">
      <c r="B405">
        <f t="shared" si="31"/>
        <v>1830</v>
      </c>
      <c r="C405">
        <f t="shared" si="28"/>
        <v>2.4114388248548339E-7</v>
      </c>
      <c r="D405" s="13">
        <f t="shared" si="29"/>
        <v>30.5</v>
      </c>
      <c r="E405">
        <f t="shared" si="30"/>
        <v>241.1438824854834</v>
      </c>
    </row>
    <row r="406" spans="2:5">
      <c r="B406">
        <f t="shared" si="31"/>
        <v>1835</v>
      </c>
      <c r="C406">
        <f t="shared" si="28"/>
        <v>2.3514276988098164E-7</v>
      </c>
      <c r="D406" s="13">
        <f t="shared" si="29"/>
        <v>30.583333333333332</v>
      </c>
      <c r="E406">
        <f t="shared" si="30"/>
        <v>235.14276988098163</v>
      </c>
    </row>
    <row r="407" spans="2:5">
      <c r="B407">
        <f t="shared" si="31"/>
        <v>1840</v>
      </c>
      <c r="C407">
        <f t="shared" si="28"/>
        <v>2.2929104451106433E-7</v>
      </c>
      <c r="D407" s="13">
        <f t="shared" si="29"/>
        <v>30.666666666666668</v>
      </c>
      <c r="E407">
        <f t="shared" si="30"/>
        <v>229.29104451106434</v>
      </c>
    </row>
    <row r="408" spans="2:5">
      <c r="B408">
        <f t="shared" si="31"/>
        <v>1845</v>
      </c>
      <c r="C408">
        <f t="shared" si="28"/>
        <v>2.2358498764100222E-7</v>
      </c>
      <c r="D408" s="13">
        <f t="shared" si="29"/>
        <v>30.75</v>
      </c>
      <c r="E408">
        <f t="shared" si="30"/>
        <v>223.58498764100221</v>
      </c>
    </row>
    <row r="409" spans="2:5">
      <c r="B409">
        <f t="shared" si="31"/>
        <v>1850</v>
      </c>
      <c r="C409">
        <f t="shared" si="28"/>
        <v>2.18020973107483E-7</v>
      </c>
      <c r="D409" s="13">
        <f t="shared" si="29"/>
        <v>30.833333333333332</v>
      </c>
      <c r="E409">
        <f t="shared" si="30"/>
        <v>218.020973107483</v>
      </c>
    </row>
    <row r="410" spans="2:5">
      <c r="B410">
        <f t="shared" si="31"/>
        <v>1855</v>
      </c>
      <c r="C410">
        <f t="shared" si="28"/>
        <v>2.1259546501420728E-7</v>
      </c>
      <c r="D410" s="13">
        <f t="shared" si="29"/>
        <v>30.916666666666668</v>
      </c>
      <c r="E410">
        <f t="shared" si="30"/>
        <v>212.59546501420729</v>
      </c>
    </row>
    <row r="411" spans="2:5">
      <c r="B411">
        <f t="shared" si="31"/>
        <v>1860</v>
      </c>
      <c r="C411">
        <f t="shared" si="28"/>
        <v>2.0730501548484893E-7</v>
      </c>
      <c r="D411" s="13">
        <f t="shared" si="29"/>
        <v>31</v>
      </c>
      <c r="E411">
        <f t="shared" si="30"/>
        <v>207.30501548484892</v>
      </c>
    </row>
    <row r="412" spans="2:5">
      <c r="B412">
        <f t="shared" si="31"/>
        <v>1865</v>
      </c>
      <c r="C412">
        <f t="shared" si="28"/>
        <v>2.0214626247195102E-7</v>
      </c>
      <c r="D412" s="13">
        <f t="shared" si="29"/>
        <v>31.083333333333332</v>
      </c>
      <c r="E412">
        <f t="shared" si="30"/>
        <v>202.14626247195102</v>
      </c>
    </row>
    <row r="413" spans="2:5">
      <c r="B413">
        <f t="shared" si="31"/>
        <v>1870</v>
      </c>
      <c r="C413">
        <f t="shared" si="28"/>
        <v>1.9711592762036585E-7</v>
      </c>
      <c r="D413" s="13">
        <f t="shared" si="29"/>
        <v>31.166666666666668</v>
      </c>
      <c r="E413">
        <f t="shared" si="30"/>
        <v>197.11592762036585</v>
      </c>
    </row>
    <row r="414" spans="2:5">
      <c r="B414">
        <f t="shared" si="31"/>
        <v>1875</v>
      </c>
      <c r="C414">
        <f t="shared" si="28"/>
        <v>1.9221081418388107E-7</v>
      </c>
      <c r="D414" s="13">
        <f t="shared" si="29"/>
        <v>31.25</v>
      </c>
      <c r="E414">
        <f t="shared" si="30"/>
        <v>192.21081418388107</v>
      </c>
    </row>
    <row r="415" spans="2:5">
      <c r="B415">
        <f t="shared" si="31"/>
        <v>1880</v>
      </c>
      <c r="C415">
        <f t="shared" si="28"/>
        <v>1.8742780499370722E-7</v>
      </c>
      <c r="D415" s="13">
        <f t="shared" si="29"/>
        <v>31.333333333333332</v>
      </c>
      <c r="E415">
        <f t="shared" si="30"/>
        <v>187.42780499370721</v>
      </c>
    </row>
    <row r="416" spans="2:5">
      <c r="B416">
        <f t="shared" si="31"/>
        <v>1885</v>
      </c>
      <c r="C416">
        <f t="shared" si="28"/>
        <v>1.8276386047753669E-7</v>
      </c>
      <c r="D416" s="13">
        <f t="shared" si="29"/>
        <v>31.416666666666668</v>
      </c>
      <c r="E416">
        <f t="shared" si="30"/>
        <v>182.7638604775367</v>
      </c>
    </row>
    <row r="417" spans="2:5">
      <c r="B417">
        <f t="shared" si="31"/>
        <v>1890</v>
      </c>
      <c r="C417">
        <f t="shared" ref="C417:C480" si="32">$I$36*EXP(-$I$32*(B417-1560))+(1/$I$32)*($I$33+$I$34*((B417-1560)-1/$I$32))</f>
        <v>1.7821601672791462E-7</v>
      </c>
      <c r="D417" s="13">
        <f t="shared" si="29"/>
        <v>31.5</v>
      </c>
      <c r="E417">
        <f t="shared" si="30"/>
        <v>178.21601672791462</v>
      </c>
    </row>
    <row r="418" spans="2:5">
      <c r="B418">
        <f t="shared" si="31"/>
        <v>1895</v>
      </c>
      <c r="C418">
        <f t="shared" si="32"/>
        <v>1.737813836186942E-7</v>
      </c>
      <c r="D418" s="13">
        <f t="shared" si="29"/>
        <v>31.583333333333332</v>
      </c>
      <c r="E418">
        <f t="shared" si="30"/>
        <v>173.78138361869421</v>
      </c>
    </row>
    <row r="419" spans="2:5">
      <c r="B419">
        <f t="shared" si="31"/>
        <v>1900</v>
      </c>
      <c r="C419">
        <f t="shared" si="32"/>
        <v>1.6945714296837991E-7</v>
      </c>
      <c r="D419" s="13">
        <f t="shared" si="29"/>
        <v>31.666666666666668</v>
      </c>
      <c r="E419">
        <f t="shared" si="30"/>
        <v>169.45714296837991</v>
      </c>
    </row>
    <row r="420" spans="2:5">
      <c r="B420">
        <f t="shared" si="31"/>
        <v>1905</v>
      </c>
      <c r="C420">
        <f t="shared" si="32"/>
        <v>1.6524054674919054E-7</v>
      </c>
      <c r="D420" s="13">
        <f t="shared" si="29"/>
        <v>31.75</v>
      </c>
      <c r="E420">
        <f t="shared" si="30"/>
        <v>165.24054674919054</v>
      </c>
    </row>
    <row r="421" spans="2:5">
      <c r="B421">
        <f t="shared" si="31"/>
        <v>1910</v>
      </c>
      <c r="C421">
        <f t="shared" si="32"/>
        <v>1.61128915340705E-7</v>
      </c>
      <c r="D421" s="13">
        <f t="shared" si="29"/>
        <v>31.833333333333332</v>
      </c>
      <c r="E421">
        <f t="shared" si="30"/>
        <v>161.12891534070499</v>
      </c>
    </row>
    <row r="422" spans="2:5">
      <c r="B422">
        <f t="shared" si="31"/>
        <v>1915</v>
      </c>
      <c r="C422">
        <f t="shared" si="32"/>
        <v>1.5711963582698041E-7</v>
      </c>
      <c r="D422" s="13">
        <f t="shared" si="29"/>
        <v>31.916666666666668</v>
      </c>
      <c r="E422">
        <f t="shared" si="30"/>
        <v>157.11963582698041</v>
      </c>
    </row>
    <row r="423" spans="2:5">
      <c r="B423">
        <f t="shared" si="31"/>
        <v>1920</v>
      </c>
      <c r="C423">
        <f t="shared" si="32"/>
        <v>1.5321016033606022E-7</v>
      </c>
      <c r="D423" s="13">
        <f t="shared" si="29"/>
        <v>32</v>
      </c>
      <c r="E423">
        <f t="shared" si="30"/>
        <v>153.21016033606023</v>
      </c>
    </row>
    <row r="424" spans="2:5">
      <c r="B424">
        <f t="shared" si="31"/>
        <v>1925</v>
      </c>
      <c r="C424">
        <f t="shared" si="32"/>
        <v>1.4939800442081779E-7</v>
      </c>
      <c r="D424" s="13">
        <f t="shared" ref="D424:D487" si="33">B424/60</f>
        <v>32.083333333333336</v>
      </c>
      <c r="E424">
        <f t="shared" ref="E424:E487" si="34">C424*10^9</f>
        <v>149.39800442081778</v>
      </c>
    </row>
    <row r="425" spans="2:5">
      <c r="B425">
        <f t="shared" si="31"/>
        <v>1930</v>
      </c>
      <c r="C425">
        <f t="shared" si="32"/>
        <v>1.4568074548010563E-7</v>
      </c>
      <c r="D425" s="13">
        <f t="shared" si="33"/>
        <v>32.166666666666664</v>
      </c>
      <c r="E425">
        <f t="shared" si="34"/>
        <v>145.68074548010563</v>
      </c>
    </row>
    <row r="426" spans="2:5">
      <c r="B426">
        <f t="shared" si="31"/>
        <v>1935</v>
      </c>
      <c r="C426">
        <f t="shared" si="32"/>
        <v>1.4205602121920785E-7</v>
      </c>
      <c r="D426" s="13">
        <f t="shared" si="33"/>
        <v>32.25</v>
      </c>
      <c r="E426">
        <f t="shared" si="34"/>
        <v>142.05602121920785</v>
      </c>
    </row>
    <row r="427" spans="2:5">
      <c r="B427">
        <f t="shared" ref="B427:B490" si="35">B426+$J$31/372</f>
        <v>1940</v>
      </c>
      <c r="C427">
        <f t="shared" si="32"/>
        <v>1.3852152814861644E-7</v>
      </c>
      <c r="D427" s="13">
        <f t="shared" si="33"/>
        <v>32.333333333333336</v>
      </c>
      <c r="E427">
        <f t="shared" si="34"/>
        <v>138.52152814861643</v>
      </c>
    </row>
    <row r="428" spans="2:5">
      <c r="B428">
        <f t="shared" si="35"/>
        <v>1945</v>
      </c>
      <c r="C428">
        <f t="shared" si="32"/>
        <v>1.3507502012017831E-7</v>
      </c>
      <c r="D428" s="13">
        <f t="shared" si="33"/>
        <v>32.416666666666664</v>
      </c>
      <c r="E428">
        <f t="shared" si="34"/>
        <v>135.07502012017829</v>
      </c>
    </row>
    <row r="429" spans="2:5">
      <c r="B429">
        <f t="shared" si="35"/>
        <v>1950</v>
      </c>
      <c r="C429">
        <f t="shared" si="32"/>
        <v>1.3171430689968217E-7</v>
      </c>
      <c r="D429" s="13">
        <f t="shared" si="33"/>
        <v>32.5</v>
      </c>
      <c r="E429">
        <f t="shared" si="34"/>
        <v>131.71430689968216</v>
      </c>
    </row>
    <row r="430" spans="2:5">
      <c r="B430">
        <f t="shared" si="35"/>
        <v>1955</v>
      </c>
      <c r="C430">
        <f t="shared" si="32"/>
        <v>1.2843725277497852E-7</v>
      </c>
      <c r="D430" s="13">
        <f t="shared" si="33"/>
        <v>32.583333333333336</v>
      </c>
      <c r="E430">
        <f t="shared" si="34"/>
        <v>128.4372527749785</v>
      </c>
    </row>
    <row r="431" spans="2:5">
      <c r="B431">
        <f t="shared" si="35"/>
        <v>1960</v>
      </c>
      <c r="C431">
        <f t="shared" si="32"/>
        <v>1.2524177519874787E-7</v>
      </c>
      <c r="D431" s="13">
        <f t="shared" si="33"/>
        <v>32.666666666666664</v>
      </c>
      <c r="E431">
        <f t="shared" si="34"/>
        <v>125.24177519874787</v>
      </c>
    </row>
    <row r="432" spans="2:5">
      <c r="B432">
        <f t="shared" si="35"/>
        <v>1965</v>
      </c>
      <c r="C432">
        <f t="shared" si="32"/>
        <v>1.2212584346505511E-7</v>
      </c>
      <c r="D432" s="13">
        <f t="shared" si="33"/>
        <v>32.75</v>
      </c>
      <c r="E432">
        <f t="shared" si="34"/>
        <v>122.12584346505511</v>
      </c>
    </row>
    <row r="433" spans="2:5">
      <c r="B433">
        <f t="shared" si="35"/>
        <v>1970</v>
      </c>
      <c r="C433">
        <f t="shared" si="32"/>
        <v>1.1908747741884862E-7</v>
      </c>
      <c r="D433" s="13">
        <f t="shared" si="33"/>
        <v>32.833333333333336</v>
      </c>
      <c r="E433">
        <f t="shared" si="34"/>
        <v>119.08747741884862</v>
      </c>
    </row>
    <row r="434" spans="2:5">
      <c r="B434">
        <f t="shared" si="35"/>
        <v>1975</v>
      </c>
      <c r="C434">
        <f t="shared" si="32"/>
        <v>1.1612474619758397E-7</v>
      </c>
      <c r="D434" s="13">
        <f t="shared" si="33"/>
        <v>32.916666666666664</v>
      </c>
      <c r="E434">
        <f t="shared" si="34"/>
        <v>116.12474619758397</v>
      </c>
    </row>
    <row r="435" spans="2:5">
      <c r="B435">
        <f t="shared" si="35"/>
        <v>1980</v>
      </c>
      <c r="C435">
        <f t="shared" si="32"/>
        <v>1.1323576700417332E-7</v>
      </c>
      <c r="D435" s="13">
        <f t="shared" si="33"/>
        <v>33</v>
      </c>
      <c r="E435">
        <f t="shared" si="34"/>
        <v>113.23576700417331</v>
      </c>
    </row>
    <row r="436" spans="2:5">
      <c r="B436">
        <f t="shared" si="35"/>
        <v>1985</v>
      </c>
      <c r="C436">
        <f t="shared" si="32"/>
        <v>1.1041870391047919E-7</v>
      </c>
      <c r="D436" s="13">
        <f t="shared" si="33"/>
        <v>33.083333333333336</v>
      </c>
      <c r="E436">
        <f t="shared" si="34"/>
        <v>110.41870391047919</v>
      </c>
    </row>
    <row r="437" spans="2:5">
      <c r="B437">
        <f t="shared" si="35"/>
        <v>1990</v>
      </c>
      <c r="C437">
        <f t="shared" si="32"/>
        <v>1.0767176669059407E-7</v>
      </c>
      <c r="D437" s="13">
        <f t="shared" si="33"/>
        <v>33.166666666666664</v>
      </c>
      <c r="E437">
        <f t="shared" si="34"/>
        <v>107.67176669059407</v>
      </c>
    </row>
    <row r="438" spans="2:5">
      <c r="B438">
        <f t="shared" si="35"/>
        <v>1995</v>
      </c>
      <c r="C438">
        <f t="shared" si="32"/>
        <v>1.0499320968316295E-7</v>
      </c>
      <c r="D438" s="13">
        <f t="shared" si="33"/>
        <v>33.25</v>
      </c>
      <c r="E438">
        <f t="shared" si="34"/>
        <v>104.99320968316295</v>
      </c>
    </row>
    <row r="439" spans="2:5">
      <c r="B439">
        <f t="shared" si="35"/>
        <v>2000</v>
      </c>
      <c r="C439">
        <f t="shared" si="32"/>
        <v>1.0238133068202627E-7</v>
      </c>
      <c r="D439" s="13">
        <f t="shared" si="33"/>
        <v>33.333333333333336</v>
      </c>
      <c r="E439">
        <f t="shared" si="34"/>
        <v>102.38133068202627</v>
      </c>
    </row>
    <row r="440" spans="2:5">
      <c r="B440">
        <f t="shared" si="35"/>
        <v>2005</v>
      </c>
      <c r="C440">
        <f t="shared" si="32"/>
        <v>9.9834469854479002E-8</v>
      </c>
      <c r="D440" s="13">
        <f t="shared" si="33"/>
        <v>33.416666666666664</v>
      </c>
      <c r="E440">
        <f t="shared" si="34"/>
        <v>99.834469854478996</v>
      </c>
    </row>
    <row r="441" spans="2:5">
      <c r="B441">
        <f t="shared" si="35"/>
        <v>2010</v>
      </c>
      <c r="C441">
        <f t="shared" si="32"/>
        <v>9.7351008686457165E-8</v>
      </c>
      <c r="D441" s="13">
        <f t="shared" si="33"/>
        <v>33.5</v>
      </c>
      <c r="E441">
        <f t="shared" si="34"/>
        <v>97.351008686457163</v>
      </c>
    </row>
    <row r="442" spans="2:5">
      <c r="B442">
        <f t="shared" si="35"/>
        <v>2015</v>
      </c>
      <c r="C442">
        <f t="shared" si="32"/>
        <v>9.492936895398216E-8</v>
      </c>
      <c r="D442" s="13">
        <f t="shared" si="33"/>
        <v>33.583333333333336</v>
      </c>
      <c r="E442">
        <f t="shared" si="34"/>
        <v>94.929368953982163</v>
      </c>
    </row>
    <row r="443" spans="2:5">
      <c r="B443">
        <f t="shared" si="35"/>
        <v>2020</v>
      </c>
      <c r="C443">
        <f t="shared" si="32"/>
        <v>9.2568011720209628E-8</v>
      </c>
      <c r="D443" s="13">
        <f t="shared" si="33"/>
        <v>33.666666666666664</v>
      </c>
      <c r="E443">
        <f t="shared" si="34"/>
        <v>92.568011720209626</v>
      </c>
    </row>
    <row r="444" spans="2:5">
      <c r="B444">
        <f t="shared" si="35"/>
        <v>2025</v>
      </c>
      <c r="C444">
        <f t="shared" si="32"/>
        <v>9.0265436357444662E-8</v>
      </c>
      <c r="D444" s="13">
        <f t="shared" si="33"/>
        <v>33.75</v>
      </c>
      <c r="E444">
        <f t="shared" si="34"/>
        <v>90.265436357444656</v>
      </c>
    </row>
    <row r="445" spans="2:5">
      <c r="B445">
        <f t="shared" si="35"/>
        <v>2030</v>
      </c>
      <c r="C445">
        <f t="shared" si="32"/>
        <v>8.802017959350208E-8</v>
      </c>
      <c r="D445" s="13">
        <f t="shared" si="33"/>
        <v>33.833333333333336</v>
      </c>
      <c r="E445">
        <f t="shared" si="34"/>
        <v>88.020179593502078</v>
      </c>
    </row>
    <row r="446" spans="2:5">
      <c r="B446">
        <f t="shared" si="35"/>
        <v>2035</v>
      </c>
      <c r="C446">
        <f t="shared" si="32"/>
        <v>8.5830814581806626E-8</v>
      </c>
      <c r="D446" s="13">
        <f t="shared" si="33"/>
        <v>33.916666666666664</v>
      </c>
      <c r="E446">
        <f t="shared" si="34"/>
        <v>85.830814581806621</v>
      </c>
    </row>
    <row r="447" spans="2:5">
      <c r="B447">
        <f t="shared" si="35"/>
        <v>2040</v>
      </c>
      <c r="C447">
        <f t="shared" si="32"/>
        <v>8.3695949994640374E-8</v>
      </c>
      <c r="D447" s="13">
        <f t="shared" si="33"/>
        <v>34</v>
      </c>
      <c r="E447">
        <f t="shared" si="34"/>
        <v>83.695949994640372</v>
      </c>
    </row>
    <row r="448" spans="2:5">
      <c r="B448">
        <f t="shared" si="35"/>
        <v>2045</v>
      </c>
      <c r="C448">
        <f t="shared" si="32"/>
        <v>8.1614229138963156E-8</v>
      </c>
      <c r="D448" s="13">
        <f t="shared" si="33"/>
        <v>34.083333333333336</v>
      </c>
      <c r="E448">
        <f t="shared" si="34"/>
        <v>81.614229138963154</v>
      </c>
    </row>
    <row r="449" spans="2:5">
      <c r="B449">
        <f t="shared" si="35"/>
        <v>2050</v>
      </c>
      <c r="C449">
        <f t="shared" si="32"/>
        <v>7.9584329094242456E-8</v>
      </c>
      <c r="D449" s="13">
        <f t="shared" si="33"/>
        <v>34.166666666666664</v>
      </c>
      <c r="E449">
        <f t="shared" si="34"/>
        <v>79.584329094242463</v>
      </c>
    </row>
    <row r="450" spans="2:5">
      <c r="B450">
        <f t="shared" si="35"/>
        <v>2055</v>
      </c>
      <c r="C450">
        <f t="shared" si="32"/>
        <v>7.7604959871745646E-8</v>
      </c>
      <c r="D450" s="13">
        <f t="shared" si="33"/>
        <v>34.25</v>
      </c>
      <c r="E450">
        <f t="shared" si="34"/>
        <v>77.604959871745649</v>
      </c>
    </row>
    <row r="451" spans="2:5">
      <c r="B451">
        <f t="shared" si="35"/>
        <v>2060</v>
      </c>
      <c r="C451">
        <f t="shared" si="32"/>
        <v>7.5674863594760437E-8</v>
      </c>
      <c r="D451" s="13">
        <f t="shared" si="33"/>
        <v>34.333333333333336</v>
      </c>
      <c r="E451">
        <f t="shared" si="34"/>
        <v>75.674863594760438</v>
      </c>
    </row>
    <row r="452" spans="2:5">
      <c r="B452">
        <f t="shared" si="35"/>
        <v>2065</v>
      </c>
      <c r="C452">
        <f t="shared" si="32"/>
        <v>7.3792813699221901E-8</v>
      </c>
      <c r="D452" s="13">
        <f t="shared" si="33"/>
        <v>34.416666666666664</v>
      </c>
      <c r="E452">
        <f t="shared" si="34"/>
        <v>73.792813699221895</v>
      </c>
    </row>
    <row r="453" spans="2:5">
      <c r="B453">
        <f t="shared" si="35"/>
        <v>2070</v>
      </c>
      <c r="C453">
        <f t="shared" si="32"/>
        <v>7.1957614154238986E-8</v>
      </c>
      <c r="D453" s="13">
        <f t="shared" si="33"/>
        <v>34.5</v>
      </c>
      <c r="E453">
        <f t="shared" si="34"/>
        <v>71.957614154238982</v>
      </c>
    </row>
    <row r="454" spans="2:5">
      <c r="B454">
        <f t="shared" si="35"/>
        <v>2075</v>
      </c>
      <c r="C454">
        <f t="shared" si="32"/>
        <v>7.0168098702024157E-8</v>
      </c>
      <c r="D454" s="13">
        <f t="shared" si="33"/>
        <v>34.583333333333336</v>
      </c>
      <c r="E454">
        <f t="shared" si="34"/>
        <v>70.168098702024153</v>
      </c>
    </row>
    <row r="455" spans="2:5">
      <c r="B455">
        <f t="shared" si="35"/>
        <v>2080</v>
      </c>
      <c r="C455">
        <f t="shared" si="32"/>
        <v>6.8423130116743955E-8</v>
      </c>
      <c r="D455" s="13">
        <f t="shared" si="33"/>
        <v>34.666666666666664</v>
      </c>
      <c r="E455">
        <f t="shared" si="34"/>
        <v>68.423130116743963</v>
      </c>
    </row>
    <row r="456" spans="2:5">
      <c r="B456">
        <f t="shared" si="35"/>
        <v>2085</v>
      </c>
      <c r="C456">
        <f t="shared" si="32"/>
        <v>6.6721599481819202E-8</v>
      </c>
      <c r="D456" s="13">
        <f t="shared" si="33"/>
        <v>34.75</v>
      </c>
      <c r="E456">
        <f t="shared" si="34"/>
        <v>66.721599481819197</v>
      </c>
    </row>
    <row r="457" spans="2:5">
      <c r="B457">
        <f t="shared" si="35"/>
        <v>2090</v>
      </c>
      <c r="C457">
        <f t="shared" si="32"/>
        <v>6.5062425485215436E-8</v>
      </c>
      <c r="D457" s="13">
        <f t="shared" si="33"/>
        <v>34.833333333333336</v>
      </c>
      <c r="E457">
        <f t="shared" si="34"/>
        <v>65.062425485215442</v>
      </c>
    </row>
    <row r="458" spans="2:5">
      <c r="B458">
        <f t="shared" si="35"/>
        <v>2095</v>
      </c>
      <c r="C458">
        <f t="shared" si="32"/>
        <v>6.3444553732275775E-8</v>
      </c>
      <c r="D458" s="13">
        <f t="shared" si="33"/>
        <v>34.916666666666664</v>
      </c>
      <c r="E458">
        <f t="shared" si="34"/>
        <v>63.444553732275779</v>
      </c>
    </row>
    <row r="459" spans="2:5">
      <c r="B459">
        <f t="shared" si="35"/>
        <v>2100</v>
      </c>
      <c r="C459">
        <f t="shared" si="32"/>
        <v>6.1866956075659967E-8</v>
      </c>
      <c r="D459" s="13">
        <f t="shared" si="33"/>
        <v>35</v>
      </c>
      <c r="E459">
        <f t="shared" si="34"/>
        <v>61.866956075659964</v>
      </c>
    </row>
    <row r="460" spans="2:5">
      <c r="B460">
        <f t="shared" si="35"/>
        <v>2105</v>
      </c>
      <c r="C460">
        <f t="shared" si="32"/>
        <v>6.032862996196309E-8</v>
      </c>
      <c r="D460" s="13">
        <f t="shared" si="33"/>
        <v>35.083333333333336</v>
      </c>
      <c r="E460">
        <f t="shared" si="34"/>
        <v>60.328629961963088</v>
      </c>
    </row>
    <row r="461" spans="2:5">
      <c r="B461">
        <f t="shared" si="35"/>
        <v>2110</v>
      </c>
      <c r="C461">
        <f t="shared" si="32"/>
        <v>5.8828597794599051E-8</v>
      </c>
      <c r="D461" s="13">
        <f t="shared" si="33"/>
        <v>35.166666666666664</v>
      </c>
      <c r="E461">
        <f t="shared" si="34"/>
        <v>58.828597794599048</v>
      </c>
    </row>
    <row r="462" spans="2:5">
      <c r="B462">
        <f t="shared" si="35"/>
        <v>2115</v>
      </c>
      <c r="C462">
        <f t="shared" si="32"/>
        <v>5.736590631254432E-8</v>
      </c>
      <c r="D462" s="13">
        <f t="shared" si="33"/>
        <v>35.25</v>
      </c>
      <c r="E462">
        <f t="shared" si="34"/>
        <v>57.365906312544318</v>
      </c>
    </row>
    <row r="463" spans="2:5">
      <c r="B463">
        <f t="shared" si="35"/>
        <v>2120</v>
      </c>
      <c r="C463">
        <f t="shared" si="32"/>
        <v>5.5939625984546317E-8</v>
      </c>
      <c r="D463" s="13">
        <f t="shared" si="33"/>
        <v>35.333333333333336</v>
      </c>
      <c r="E463">
        <f t="shared" si="34"/>
        <v>55.939625984546318</v>
      </c>
    </row>
    <row r="464" spans="2:5">
      <c r="B464">
        <f t="shared" si="35"/>
        <v>2125</v>
      </c>
      <c r="C464">
        <f t="shared" si="32"/>
        <v>5.4548850418412305E-8</v>
      </c>
      <c r="D464" s="13">
        <f t="shared" si="33"/>
        <v>35.416666666666664</v>
      </c>
      <c r="E464">
        <f t="shared" si="34"/>
        <v>54.548850418412307</v>
      </c>
    </row>
    <row r="465" spans="2:5">
      <c r="B465">
        <f t="shared" si="35"/>
        <v>2130</v>
      </c>
      <c r="C465">
        <f t="shared" si="32"/>
        <v>5.3192695785002796E-8</v>
      </c>
      <c r="D465" s="13">
        <f t="shared" si="33"/>
        <v>35.5</v>
      </c>
      <c r="E465">
        <f t="shared" si="34"/>
        <v>53.192695785002797</v>
      </c>
    </row>
    <row r="466" spans="2:5">
      <c r="B466">
        <f t="shared" si="35"/>
        <v>2135</v>
      </c>
      <c r="C466">
        <f t="shared" si="32"/>
        <v>5.187030025656357E-8</v>
      </c>
      <c r="D466" s="13">
        <f t="shared" si="33"/>
        <v>35.583333333333336</v>
      </c>
      <c r="E466">
        <f t="shared" si="34"/>
        <v>51.870300256563567</v>
      </c>
    </row>
    <row r="467" spans="2:5">
      <c r="B467">
        <f t="shared" si="35"/>
        <v>2140</v>
      </c>
      <c r="C467">
        <f t="shared" si="32"/>
        <v>5.0580823459039726E-8</v>
      </c>
      <c r="D467" s="13">
        <f t="shared" si="33"/>
        <v>35.666666666666664</v>
      </c>
      <c r="E467">
        <f t="shared" si="34"/>
        <v>50.580823459039728</v>
      </c>
    </row>
    <row r="468" spans="2:5">
      <c r="B468">
        <f t="shared" si="35"/>
        <v>2145</v>
      </c>
      <c r="C468">
        <f t="shared" si="32"/>
        <v>4.9323445938023096E-8</v>
      </c>
      <c r="D468" s="13">
        <f t="shared" si="33"/>
        <v>35.75</v>
      </c>
      <c r="E468">
        <f t="shared" si="34"/>
        <v>49.323445938023099</v>
      </c>
    </row>
    <row r="469" spans="2:5">
      <c r="B469">
        <f t="shared" si="35"/>
        <v>2150</v>
      </c>
      <c r="C469">
        <f t="shared" si="32"/>
        <v>4.8097368637994237E-8</v>
      </c>
      <c r="D469" s="13">
        <f t="shared" si="33"/>
        <v>35.833333333333336</v>
      </c>
      <c r="E469">
        <f t="shared" si="34"/>
        <v>48.097368637994236</v>
      </c>
    </row>
    <row r="470" spans="2:5">
      <c r="B470">
        <f t="shared" si="35"/>
        <v>2155</v>
      </c>
      <c r="C470">
        <f t="shared" si="32"/>
        <v>4.690181239452759E-8</v>
      </c>
      <c r="D470" s="13">
        <f t="shared" si="33"/>
        <v>35.916666666666664</v>
      </c>
      <c r="E470">
        <f t="shared" si="34"/>
        <v>46.901812394527589</v>
      </c>
    </row>
    <row r="471" spans="2:5">
      <c r="B471">
        <f t="shared" si="35"/>
        <v>2160</v>
      </c>
      <c r="C471">
        <f t="shared" si="32"/>
        <v>4.5736017439137365E-8</v>
      </c>
      <c r="D471" s="13">
        <f t="shared" si="33"/>
        <v>36</v>
      </c>
      <c r="E471">
        <f t="shared" si="34"/>
        <v>45.736017439137363</v>
      </c>
    </row>
    <row r="472" spans="2:5">
      <c r="B472">
        <f t="shared" si="35"/>
        <v>2165</v>
      </c>
      <c r="C472">
        <f t="shared" si="32"/>
        <v>4.45992429164495E-8</v>
      </c>
      <c r="D472" s="13">
        <f t="shared" si="33"/>
        <v>36.083333333333336</v>
      </c>
      <c r="E472">
        <f t="shared" si="34"/>
        <v>44.599242916449498</v>
      </c>
    </row>
    <row r="473" spans="2:5">
      <c r="B473">
        <f t="shared" si="35"/>
        <v>2170</v>
      </c>
      <c r="C473">
        <f t="shared" si="32"/>
        <v>4.3490766413392723E-8</v>
      </c>
      <c r="D473" s="13">
        <f t="shared" si="33"/>
        <v>36.166666666666664</v>
      </c>
      <c r="E473">
        <f t="shared" si="34"/>
        <v>43.49076641339272</v>
      </c>
    </row>
    <row r="474" spans="2:5">
      <c r="B474">
        <f t="shared" si="35"/>
        <v>2175</v>
      </c>
      <c r="C474">
        <f t="shared" si="32"/>
        <v>4.2409883500109487E-8</v>
      </c>
      <c r="D474" s="13">
        <f t="shared" si="33"/>
        <v>36.25</v>
      </c>
      <c r="E474">
        <f t="shared" si="34"/>
        <v>42.409883500109487</v>
      </c>
    </row>
    <row r="475" spans="2:5">
      <c r="B475">
        <f t="shared" si="35"/>
        <v>2180</v>
      </c>
      <c r="C475">
        <f t="shared" si="32"/>
        <v>4.1355907282295326E-8</v>
      </c>
      <c r="D475" s="13">
        <f t="shared" si="33"/>
        <v>36.333333333333336</v>
      </c>
      <c r="E475">
        <f t="shared" si="34"/>
        <v>41.355907282295327</v>
      </c>
    </row>
    <row r="476" spans="2:5">
      <c r="B476">
        <f t="shared" si="35"/>
        <v>2185</v>
      </c>
      <c r="C476">
        <f t="shared" si="32"/>
        <v>4.0328167964681826E-8</v>
      </c>
      <c r="D476" s="13">
        <f t="shared" si="33"/>
        <v>36.416666666666664</v>
      </c>
      <c r="E476">
        <f t="shared" si="34"/>
        <v>40.328167964681825</v>
      </c>
    </row>
    <row r="477" spans="2:5">
      <c r="B477">
        <f t="shared" si="35"/>
        <v>2190</v>
      </c>
      <c r="C477">
        <f t="shared" si="32"/>
        <v>3.9326012425385824E-8</v>
      </c>
      <c r="D477" s="13">
        <f t="shared" si="33"/>
        <v>36.5</v>
      </c>
      <c r="E477">
        <f t="shared" si="34"/>
        <v>39.326012425385827</v>
      </c>
    </row>
    <row r="478" spans="2:5">
      <c r="B478">
        <f t="shared" si="35"/>
        <v>2195</v>
      </c>
      <c r="C478">
        <f t="shared" si="32"/>
        <v>3.8348803800854711E-8</v>
      </c>
      <c r="D478" s="13">
        <f t="shared" si="33"/>
        <v>36.583333333333336</v>
      </c>
      <c r="E478">
        <f t="shared" si="34"/>
        <v>38.348803800854711</v>
      </c>
    </row>
    <row r="479" spans="2:5">
      <c r="B479">
        <f t="shared" si="35"/>
        <v>2200</v>
      </c>
      <c r="C479">
        <f t="shared" si="32"/>
        <v>3.7395921081143517E-8</v>
      </c>
      <c r="D479" s="13">
        <f t="shared" si="33"/>
        <v>36.666666666666664</v>
      </c>
      <c r="E479">
        <f t="shared" si="34"/>
        <v>37.39592108114352</v>
      </c>
    </row>
    <row r="480" spans="2:5">
      <c r="B480">
        <f t="shared" si="35"/>
        <v>2205</v>
      </c>
      <c r="C480">
        <f t="shared" si="32"/>
        <v>3.646675871526708E-8</v>
      </c>
      <c r="D480" s="13">
        <f t="shared" si="33"/>
        <v>36.75</v>
      </c>
      <c r="E480">
        <f t="shared" si="34"/>
        <v>36.466758715267076</v>
      </c>
    </row>
    <row r="481" spans="2:5">
      <c r="B481">
        <f t="shared" si="35"/>
        <v>2210</v>
      </c>
      <c r="C481">
        <f t="shared" ref="C481:C519" si="36">$I$36*EXP(-$I$32*(B481-1560))+(1/$I$32)*($I$33+$I$34*((B481-1560)-1/$I$32))</f>
        <v>3.5560726226376161E-8</v>
      </c>
      <c r="D481" s="13">
        <f t="shared" si="33"/>
        <v>36.833333333333336</v>
      </c>
      <c r="E481">
        <f t="shared" si="34"/>
        <v>35.560726226376161</v>
      </c>
    </row>
    <row r="482" spans="2:5">
      <c r="B482">
        <f t="shared" si="35"/>
        <v>2215</v>
      </c>
      <c r="C482">
        <f t="shared" si="36"/>
        <v>3.4677247836513052E-8</v>
      </c>
      <c r="D482" s="13">
        <f t="shared" si="33"/>
        <v>36.916666666666664</v>
      </c>
      <c r="E482">
        <f t="shared" si="34"/>
        <v>34.677247836513054</v>
      </c>
    </row>
    <row r="483" spans="2:5">
      <c r="B483">
        <f t="shared" si="35"/>
        <v>2220</v>
      </c>
      <c r="C483">
        <f t="shared" si="36"/>
        <v>3.3815762100708446E-8</v>
      </c>
      <c r="D483" s="13">
        <f t="shared" si="33"/>
        <v>37</v>
      </c>
      <c r="E483">
        <f t="shared" si="34"/>
        <v>33.815762100708447</v>
      </c>
    </row>
    <row r="484" spans="2:5">
      <c r="B484">
        <f t="shared" si="35"/>
        <v>2225</v>
      </c>
      <c r="C484">
        <f t="shared" si="36"/>
        <v>3.2975721550186516E-8</v>
      </c>
      <c r="D484" s="13">
        <f t="shared" si="33"/>
        <v>37.083333333333336</v>
      </c>
      <c r="E484">
        <f t="shared" si="34"/>
        <v>32.975721550186513</v>
      </c>
    </row>
    <row r="485" spans="2:5">
      <c r="B485">
        <f t="shared" si="35"/>
        <v>2230</v>
      </c>
      <c r="C485">
        <f t="shared" si="36"/>
        <v>3.2156592344452079E-8</v>
      </c>
      <c r="D485" s="13">
        <f t="shared" si="33"/>
        <v>37.166666666666664</v>
      </c>
      <c r="E485">
        <f t="shared" si="34"/>
        <v>32.156592344452079</v>
      </c>
    </row>
    <row r="486" spans="2:5">
      <c r="B486">
        <f t="shared" si="35"/>
        <v>2235</v>
      </c>
      <c r="C486">
        <f t="shared" si="36"/>
        <v>3.1357853932038254E-8</v>
      </c>
      <c r="D486" s="13">
        <f t="shared" si="33"/>
        <v>37.25</v>
      </c>
      <c r="E486">
        <f t="shared" si="34"/>
        <v>31.357853932038253</v>
      </c>
    </row>
    <row r="487" spans="2:5">
      <c r="B487">
        <f t="shared" si="35"/>
        <v>2240</v>
      </c>
      <c r="C487">
        <f t="shared" si="36"/>
        <v>3.057899871969925E-8</v>
      </c>
      <c r="D487" s="13">
        <f t="shared" si="33"/>
        <v>37.333333333333336</v>
      </c>
      <c r="E487">
        <f t="shared" si="34"/>
        <v>30.57899871969925</v>
      </c>
    </row>
    <row r="488" spans="2:5">
      <c r="B488">
        <f t="shared" si="35"/>
        <v>2245</v>
      </c>
      <c r="C488">
        <f t="shared" si="36"/>
        <v>2.9819531749838098E-8</v>
      </c>
      <c r="D488" s="13">
        <f t="shared" ref="D488:D519" si="37">B488/60</f>
        <v>37.416666666666664</v>
      </c>
      <c r="E488">
        <f t="shared" ref="E488:E519" si="38">C488*10^9</f>
        <v>29.819531749838099</v>
      </c>
    </row>
    <row r="489" spans="2:5">
      <c r="B489">
        <f t="shared" si="35"/>
        <v>2250</v>
      </c>
      <c r="C489">
        <f t="shared" si="36"/>
        <v>2.907897038596422E-8</v>
      </c>
      <c r="D489" s="13">
        <f t="shared" si="37"/>
        <v>37.5</v>
      </c>
      <c r="E489">
        <f t="shared" si="38"/>
        <v>29.078970385964219</v>
      </c>
    </row>
    <row r="490" spans="2:5">
      <c r="B490">
        <f t="shared" si="35"/>
        <v>2255</v>
      </c>
      <c r="C490">
        <f t="shared" si="36"/>
        <v>2.835684400598085E-8</v>
      </c>
      <c r="D490" s="13">
        <f t="shared" si="37"/>
        <v>37.583333333333336</v>
      </c>
      <c r="E490">
        <f t="shared" si="38"/>
        <v>28.35684400598085</v>
      </c>
    </row>
    <row r="491" spans="2:5">
      <c r="B491">
        <f t="shared" ref="B491:B519" si="39">B490+$J$31/372</f>
        <v>2260</v>
      </c>
      <c r="C491">
        <f t="shared" si="36"/>
        <v>2.76526937031078E-8</v>
      </c>
      <c r="D491" s="13">
        <f t="shared" si="37"/>
        <v>37.666666666666664</v>
      </c>
      <c r="E491">
        <f t="shared" si="38"/>
        <v>27.652693703107801</v>
      </c>
    </row>
    <row r="492" spans="2:5">
      <c r="B492">
        <f t="shared" si="39"/>
        <v>2265</v>
      </c>
      <c r="C492">
        <f t="shared" si="36"/>
        <v>2.6966071994248998E-8</v>
      </c>
      <c r="D492" s="13">
        <f t="shared" si="37"/>
        <v>37.75</v>
      </c>
      <c r="E492">
        <f t="shared" si="38"/>
        <v>26.966071994248999</v>
      </c>
    </row>
    <row r="493" spans="2:5">
      <c r="B493">
        <f t="shared" si="39"/>
        <v>2270</v>
      </c>
      <c r="C493">
        <f t="shared" si="36"/>
        <v>2.6296542535619772E-8</v>
      </c>
      <c r="D493" s="13">
        <f t="shared" si="37"/>
        <v>37.833333333333336</v>
      </c>
      <c r="E493">
        <f t="shared" si="38"/>
        <v>26.296542535619771</v>
      </c>
    </row>
    <row r="494" spans="2:5">
      <c r="B494">
        <f t="shared" si="39"/>
        <v>2275</v>
      </c>
      <c r="C494">
        <f t="shared" si="36"/>
        <v>2.5643679845453196E-8</v>
      </c>
      <c r="D494" s="13">
        <f t="shared" si="37"/>
        <v>37.916666666666664</v>
      </c>
      <c r="E494">
        <f t="shared" si="38"/>
        <v>25.643679845453196</v>
      </c>
    </row>
    <row r="495" spans="2:5">
      <c r="B495">
        <f t="shared" si="39"/>
        <v>2280</v>
      </c>
      <c r="C495">
        <f t="shared" si="36"/>
        <v>2.5007069033609012E-8</v>
      </c>
      <c r="D495" s="13">
        <f t="shared" si="37"/>
        <v>38</v>
      </c>
      <c r="E495">
        <f t="shared" si="38"/>
        <v>25.007069033609014</v>
      </c>
    </row>
    <row r="496" spans="2:5">
      <c r="B496">
        <f t="shared" si="39"/>
        <v>2285</v>
      </c>
      <c r="C496">
        <f t="shared" si="36"/>
        <v>2.4386305537913609E-8</v>
      </c>
      <c r="D496" s="13">
        <f t="shared" si="37"/>
        <v>38.083333333333336</v>
      </c>
      <c r="E496">
        <f t="shared" si="38"/>
        <v>24.386305537913607</v>
      </c>
    </row>
    <row r="497" spans="2:5">
      <c r="B497">
        <f t="shared" si="39"/>
        <v>2290</v>
      </c>
      <c r="C497">
        <f t="shared" si="36"/>
        <v>2.3780994867063292E-8</v>
      </c>
      <c r="D497" s="13">
        <f t="shared" si="37"/>
        <v>38.166666666666664</v>
      </c>
      <c r="E497">
        <f t="shared" si="38"/>
        <v>23.780994867063292</v>
      </c>
    </row>
    <row r="498" spans="2:5">
      <c r="B498">
        <f t="shared" si="39"/>
        <v>2295</v>
      </c>
      <c r="C498">
        <f t="shared" si="36"/>
        <v>2.3190752349927488E-8</v>
      </c>
      <c r="D498" s="13">
        <f t="shared" si="37"/>
        <v>38.25</v>
      </c>
      <c r="E498">
        <f t="shared" si="38"/>
        <v>23.190752349927489</v>
      </c>
    </row>
    <row r="499" spans="2:5">
      <c r="B499">
        <f t="shared" si="39"/>
        <v>2300</v>
      </c>
      <c r="C499">
        <f t="shared" si="36"/>
        <v>2.2615202891092745E-8</v>
      </c>
      <c r="D499" s="13">
        <f t="shared" si="37"/>
        <v>38.333333333333336</v>
      </c>
      <c r="E499">
        <f t="shared" si="38"/>
        <v>22.615202891092746</v>
      </c>
    </row>
    <row r="500" spans="2:5">
      <c r="B500">
        <f t="shared" si="39"/>
        <v>2305</v>
      </c>
      <c r="C500">
        <f t="shared" si="36"/>
        <v>2.2053980732491855E-8</v>
      </c>
      <c r="D500" s="13">
        <f t="shared" si="37"/>
        <v>38.416666666666664</v>
      </c>
      <c r="E500">
        <f t="shared" si="38"/>
        <v>22.053980732491855</v>
      </c>
    </row>
    <row r="501" spans="2:5">
      <c r="B501">
        <f t="shared" si="39"/>
        <v>2310</v>
      </c>
      <c r="C501">
        <f t="shared" si="36"/>
        <v>2.1506729220966975E-8</v>
      </c>
      <c r="D501" s="13">
        <f t="shared" si="37"/>
        <v>38.5</v>
      </c>
      <c r="E501">
        <f t="shared" si="38"/>
        <v>21.506729220966974</v>
      </c>
    </row>
    <row r="502" spans="2:5">
      <c r="B502">
        <f t="shared" si="39"/>
        <v>2315</v>
      </c>
      <c r="C502">
        <f t="shared" si="36"/>
        <v>2.0973100581618774E-8</v>
      </c>
      <c r="D502" s="13">
        <f t="shared" si="37"/>
        <v>38.583333333333336</v>
      </c>
      <c r="E502">
        <f t="shared" si="38"/>
        <v>20.973100581618773</v>
      </c>
    </row>
    <row r="503" spans="2:5">
      <c r="B503">
        <f t="shared" si="39"/>
        <v>2320</v>
      </c>
      <c r="C503">
        <f t="shared" si="36"/>
        <v>2.0452755696797598E-8</v>
      </c>
      <c r="D503" s="13">
        <f t="shared" si="37"/>
        <v>38.666666666666664</v>
      </c>
      <c r="E503">
        <f t="shared" si="38"/>
        <v>20.452755696797599</v>
      </c>
    </row>
    <row r="504" spans="2:5">
      <c r="B504">
        <f t="shared" si="39"/>
        <v>2325</v>
      </c>
      <c r="C504">
        <f t="shared" si="36"/>
        <v>1.9945363890596425E-8</v>
      </c>
      <c r="D504" s="13">
        <f t="shared" si="37"/>
        <v>38.75</v>
      </c>
      <c r="E504">
        <f t="shared" si="38"/>
        <v>19.945363890596425</v>
      </c>
    </row>
    <row r="505" spans="2:5">
      <c r="B505">
        <f t="shared" si="39"/>
        <v>2330</v>
      </c>
      <c r="C505">
        <f t="shared" si="36"/>
        <v>1.9450602718708368E-8</v>
      </c>
      <c r="D505" s="13">
        <f t="shared" si="37"/>
        <v>38.833333333333336</v>
      </c>
      <c r="E505">
        <f t="shared" si="38"/>
        <v>19.450602718708367</v>
      </c>
    </row>
    <row r="506" spans="2:5">
      <c r="B506">
        <f t="shared" si="39"/>
        <v>2335</v>
      </c>
      <c r="C506">
        <f t="shared" si="36"/>
        <v>1.8968157763515299E-8</v>
      </c>
      <c r="D506" s="13">
        <f t="shared" si="37"/>
        <v>38.916666666666664</v>
      </c>
      <c r="E506">
        <f t="shared" si="38"/>
        <v>18.9681577635153</v>
      </c>
    </row>
    <row r="507" spans="2:5">
      <c r="B507">
        <f t="shared" si="39"/>
        <v>2340</v>
      </c>
      <c r="C507">
        <f t="shared" si="36"/>
        <v>1.8497722434277503E-8</v>
      </c>
      <c r="D507" s="13">
        <f t="shared" si="37"/>
        <v>39</v>
      </c>
      <c r="E507">
        <f t="shared" si="38"/>
        <v>18.497722434277502</v>
      </c>
    </row>
    <row r="508" spans="2:5">
      <c r="B508">
        <f t="shared" si="39"/>
        <v>2345</v>
      </c>
      <c r="C508">
        <f t="shared" si="36"/>
        <v>1.8038997772297139E-8</v>
      </c>
      <c r="D508" s="13">
        <f t="shared" si="37"/>
        <v>39.083333333333336</v>
      </c>
      <c r="E508">
        <f t="shared" si="38"/>
        <v>18.03899777229714</v>
      </c>
    </row>
    <row r="509" spans="2:5">
      <c r="B509">
        <f t="shared" si="39"/>
        <v>2350</v>
      </c>
      <c r="C509">
        <f t="shared" si="36"/>
        <v>1.7591692260931865E-8</v>
      </c>
      <c r="D509" s="13">
        <f t="shared" si="37"/>
        <v>39.166666666666664</v>
      </c>
      <c r="E509">
        <f t="shared" si="38"/>
        <v>17.591692260931865</v>
      </c>
    </row>
    <row r="510" spans="2:5">
      <c r="B510">
        <f t="shared" si="39"/>
        <v>2355</v>
      </c>
      <c r="C510">
        <f t="shared" si="36"/>
        <v>1.7155521640337874E-8</v>
      </c>
      <c r="D510" s="13">
        <f t="shared" si="37"/>
        <v>39.25</v>
      </c>
      <c r="E510">
        <f t="shared" si="38"/>
        <v>17.155521640337874</v>
      </c>
    </row>
    <row r="511" spans="2:5">
      <c r="B511">
        <f t="shared" si="39"/>
        <v>2360</v>
      </c>
      <c r="C511">
        <f t="shared" si="36"/>
        <v>1.6730208726824501E-8</v>
      </c>
      <c r="D511" s="13">
        <f t="shared" si="37"/>
        <v>39.333333333333336</v>
      </c>
      <c r="E511">
        <f t="shared" si="38"/>
        <v>16.7302087268245</v>
      </c>
    </row>
    <row r="512" spans="2:5">
      <c r="B512">
        <f t="shared" si="39"/>
        <v>2365</v>
      </c>
      <c r="C512">
        <f t="shared" si="36"/>
        <v>1.6315483236705778E-8</v>
      </c>
      <c r="D512" s="13">
        <f t="shared" si="37"/>
        <v>39.416666666666664</v>
      </c>
      <c r="E512">
        <f t="shared" si="38"/>
        <v>16.315483236705777</v>
      </c>
    </row>
    <row r="513" spans="2:5">
      <c r="B513">
        <f t="shared" si="39"/>
        <v>2370</v>
      </c>
      <c r="C513">
        <f t="shared" si="36"/>
        <v>1.5911081614536821E-8</v>
      </c>
      <c r="D513" s="13">
        <f t="shared" si="37"/>
        <v>39.5</v>
      </c>
      <c r="E513">
        <f t="shared" si="38"/>
        <v>15.911081614536821</v>
      </c>
    </row>
    <row r="514" spans="2:5">
      <c r="B514">
        <f t="shared" si="39"/>
        <v>2375</v>
      </c>
      <c r="C514">
        <f t="shared" si="36"/>
        <v>1.551674686562601E-8</v>
      </c>
      <c r="D514" s="13">
        <f t="shared" si="37"/>
        <v>39.583333333333336</v>
      </c>
      <c r="E514">
        <f t="shared" si="38"/>
        <v>15.516746865626009</v>
      </c>
    </row>
    <row r="515" spans="2:5">
      <c r="B515">
        <f t="shared" si="39"/>
        <v>2380</v>
      </c>
      <c r="C515">
        <f t="shared" si="36"/>
        <v>1.5132228392716429E-8</v>
      </c>
      <c r="D515" s="13">
        <f t="shared" si="37"/>
        <v>39.666666666666664</v>
      </c>
      <c r="E515">
        <f t="shared" si="38"/>
        <v>15.13222839271643</v>
      </c>
    </row>
    <row r="516" spans="2:5">
      <c r="B516">
        <f t="shared" si="39"/>
        <v>2385</v>
      </c>
      <c r="C516">
        <f t="shared" si="36"/>
        <v>1.4757281836732975E-8</v>
      </c>
      <c r="D516" s="13">
        <f t="shared" si="37"/>
        <v>39.75</v>
      </c>
      <c r="E516">
        <f t="shared" si="38"/>
        <v>14.757281836732975</v>
      </c>
    </row>
    <row r="517" spans="2:5">
      <c r="B517">
        <f t="shared" si="39"/>
        <v>2390</v>
      </c>
      <c r="C517">
        <f t="shared" si="36"/>
        <v>1.4391668921493626E-8</v>
      </c>
      <c r="D517" s="13">
        <f t="shared" si="37"/>
        <v>39.833333333333336</v>
      </c>
      <c r="E517">
        <f t="shared" si="38"/>
        <v>14.391668921493626</v>
      </c>
    </row>
    <row r="518" spans="2:5">
      <c r="B518">
        <f t="shared" si="39"/>
        <v>2395</v>
      </c>
      <c r="C518">
        <f t="shared" si="36"/>
        <v>1.403515730228645E-8</v>
      </c>
      <c r="D518" s="13">
        <f t="shared" si="37"/>
        <v>39.916666666666664</v>
      </c>
      <c r="E518">
        <f t="shared" si="38"/>
        <v>14.03515730228645</v>
      </c>
    </row>
    <row r="519" spans="2:5">
      <c r="B519" s="16">
        <f t="shared" si="39"/>
        <v>2400</v>
      </c>
      <c r="C519">
        <f t="shared" si="36"/>
        <v>1.3687520418216007E-8</v>
      </c>
      <c r="D519" s="13">
        <f t="shared" si="37"/>
        <v>40</v>
      </c>
      <c r="E519">
        <f t="shared" si="38"/>
        <v>13.687520418216007</v>
      </c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DO519"/>
  <sheetViews>
    <sheetView zoomScaleNormal="100" workbookViewId="0">
      <selection activeCell="A10" sqref="A10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6" max="7" width="12.125" bestFit="1" customWidth="1"/>
    <col min="8" max="8" width="14.375" customWidth="1"/>
    <col min="9" max="9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</row>
    <row r="8" spans="1:119">
      <c r="A8" s="4"/>
      <c r="B8" s="5"/>
      <c r="C8" s="5"/>
      <c r="D8" s="5"/>
      <c r="E8" s="5"/>
      <c r="F8" s="5"/>
      <c r="G8" s="6"/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470</v>
      </c>
      <c r="C11" s="13"/>
      <c r="D11">
        <v>470</v>
      </c>
      <c r="E11">
        <v>470</v>
      </c>
      <c r="F11">
        <v>470</v>
      </c>
      <c r="G11">
        <v>470</v>
      </c>
      <c r="H11">
        <v>470</v>
      </c>
      <c r="I11">
        <v>470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0.4</v>
      </c>
      <c r="C12" s="20"/>
      <c r="D12">
        <v>0.4</v>
      </c>
      <c r="E12">
        <v>0.4</v>
      </c>
      <c r="F12">
        <v>0.4</v>
      </c>
      <c r="G12">
        <v>0.4</v>
      </c>
      <c r="H12">
        <v>0.4</v>
      </c>
      <c r="I12">
        <v>0.4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/>
      <c r="D13" s="13">
        <f>1/180</f>
        <v>5.5555555555555558E-3</v>
      </c>
      <c r="E13" s="13">
        <f t="shared" ref="E13:I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/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/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>
      <c r="A16" t="s">
        <v>1</v>
      </c>
      <c r="B16" s="13">
        <v>0.9</v>
      </c>
      <c r="C16" s="14"/>
      <c r="D16">
        <v>0.9</v>
      </c>
      <c r="E16">
        <v>0.9</v>
      </c>
      <c r="F16">
        <v>0.9</v>
      </c>
      <c r="G16">
        <v>0.9</v>
      </c>
      <c r="H16">
        <v>0.9</v>
      </c>
      <c r="I16">
        <v>0.9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0.9</v>
      </c>
      <c r="C17" s="13"/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0.9</v>
      </c>
      <c r="C18" s="13"/>
      <c r="D18">
        <v>0.9</v>
      </c>
      <c r="E18">
        <v>0.9</v>
      </c>
      <c r="F18">
        <v>0.9</v>
      </c>
      <c r="G18">
        <v>0.9</v>
      </c>
      <c r="H18">
        <v>0.9</v>
      </c>
      <c r="I18">
        <v>0.9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0.9</v>
      </c>
      <c r="C19" s="13"/>
      <c r="D19">
        <v>0.9</v>
      </c>
      <c r="E19">
        <v>0.9</v>
      </c>
      <c r="F19">
        <v>0.9</v>
      </c>
      <c r="G19">
        <v>0.9</v>
      </c>
      <c r="H19">
        <v>0.9</v>
      </c>
      <c r="I19">
        <v>0.9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>
      <c r="A20" s="15" t="s">
        <v>2</v>
      </c>
      <c r="B20">
        <f>1.66*10^-10</f>
        <v>1.66E-10</v>
      </c>
      <c r="C20" s="14"/>
      <c r="D20">
        <f t="shared" ref="D20:I20" si="1">1.66*10^-10</f>
        <v>1.66E-10</v>
      </c>
      <c r="E20">
        <f t="shared" si="1"/>
        <v>1.66E-10</v>
      </c>
      <c r="F20">
        <f t="shared" si="1"/>
        <v>1.66E-10</v>
      </c>
      <c r="G20">
        <f t="shared" si="1"/>
        <v>1.66E-10</v>
      </c>
      <c r="H20">
        <f t="shared" si="1"/>
        <v>1.66E-10</v>
      </c>
      <c r="I20">
        <f t="shared" si="1"/>
        <v>1.66E-10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3</v>
      </c>
      <c r="B21" s="13">
        <v>0</v>
      </c>
      <c r="C21" s="13"/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13">
        <v>0</v>
      </c>
      <c r="C22" s="13"/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3</v>
      </c>
      <c r="B23" s="13">
        <v>0</v>
      </c>
      <c r="C23" s="13"/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13">
        <v>0</v>
      </c>
      <c r="C24" s="13"/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>
        <f>2*10^-10</f>
        <v>2.0000000000000001E-10</v>
      </c>
      <c r="C25" s="13"/>
      <c r="D25">
        <f>2*10^-10</f>
        <v>2.0000000000000001E-10</v>
      </c>
      <c r="E25">
        <v>0</v>
      </c>
      <c r="F25">
        <v>0</v>
      </c>
      <c r="G25">
        <v>0</v>
      </c>
      <c r="H25">
        <v>0</v>
      </c>
      <c r="I25">
        <v>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3</v>
      </c>
      <c r="B26">
        <v>0</v>
      </c>
      <c r="C26" s="13"/>
      <c r="D26">
        <f>- 1.6666666666667*10^-12</f>
        <v>-1.6666666666667001E-12</v>
      </c>
      <c r="E26">
        <v>0</v>
      </c>
      <c r="F26">
        <v>0</v>
      </c>
      <c r="G26">
        <v>0</v>
      </c>
      <c r="H26">
        <v>0</v>
      </c>
      <c r="I26">
        <v>0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13">
        <v>0</v>
      </c>
      <c r="C27" s="13"/>
      <c r="D27">
        <v>0</v>
      </c>
      <c r="E27">
        <v>0</v>
      </c>
      <c r="F27">
        <v>0</v>
      </c>
      <c r="G27">
        <f>1*10^-5</f>
        <v>1.0000000000000001E-5</v>
      </c>
      <c r="H27">
        <f>1*10^-5</f>
        <v>1.0000000000000001E-5</v>
      </c>
      <c r="I27">
        <v>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3</v>
      </c>
      <c r="B28" s="13">
        <v>0</v>
      </c>
      <c r="C28" s="13"/>
      <c r="D28">
        <v>0</v>
      </c>
      <c r="E28">
        <v>0</v>
      </c>
      <c r="F28">
        <f>5.55555555555555*10^-8</f>
        <v>5.5555555555555502E-8</v>
      </c>
      <c r="G28">
        <v>0</v>
      </c>
      <c r="H28">
        <f>-5.55555555555555*10^-8</f>
        <v>-5.5555555555555502E-8</v>
      </c>
      <c r="I28" s="13">
        <v>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14</v>
      </c>
      <c r="B30" s="21">
        <v>0</v>
      </c>
      <c r="C30" s="11"/>
      <c r="D30" s="21">
        <v>1</v>
      </c>
      <c r="E30" s="21">
        <v>2</v>
      </c>
      <c r="F30" s="21">
        <v>3</v>
      </c>
      <c r="G30" s="21">
        <v>4</v>
      </c>
      <c r="H30" s="21">
        <v>5</v>
      </c>
      <c r="I30" s="21">
        <v>6</v>
      </c>
      <c r="J30" s="21">
        <v>7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6</v>
      </c>
      <c r="B31">
        <v>0</v>
      </c>
      <c r="D31">
        <v>600</v>
      </c>
      <c r="E31">
        <v>720</v>
      </c>
      <c r="F31">
        <v>1020</v>
      </c>
      <c r="G31">
        <v>1200</v>
      </c>
      <c r="H31">
        <v>1380</v>
      </c>
      <c r="I31">
        <v>1560</v>
      </c>
      <c r="J31">
        <v>1860</v>
      </c>
    </row>
    <row r="32" spans="1:119">
      <c r="A32" s="10" t="s">
        <v>7</v>
      </c>
      <c r="B32">
        <f>B13*(1+B14-B12*B18*B16*B15)</f>
        <v>3.811111111111111E-3</v>
      </c>
      <c r="D32">
        <f>D13*(1+D14-D12*D18*D16*D15)</f>
        <v>3.811111111111111E-3</v>
      </c>
      <c r="E32">
        <f t="shared" ref="E32:I32" si="2">E13*(1+E14-E12*E18*E16*E15)</f>
        <v>3.811111111111111E-3</v>
      </c>
      <c r="F32">
        <f t="shared" si="2"/>
        <v>3.811111111111111E-3</v>
      </c>
      <c r="G32">
        <f t="shared" si="2"/>
        <v>3.811111111111111E-3</v>
      </c>
      <c r="H32">
        <f t="shared" si="2"/>
        <v>3.811111111111111E-3</v>
      </c>
      <c r="I32">
        <f t="shared" si="2"/>
        <v>3.811111111111111E-3</v>
      </c>
    </row>
    <row r="33" spans="1:9">
      <c r="A33" s="10" t="s">
        <v>4</v>
      </c>
      <c r="B33">
        <f>1/B11*(B20+B22*B24*B15+(1-B12)*(B25+B27)*B19*B17*B15)</f>
        <v>5.5999999999999994E-13</v>
      </c>
      <c r="D33">
        <f t="shared" ref="D33:I33" si="3">1/D11*(D20+D22*D24*D15+(1-D12)*(D25+D27)*D19*D17*D15)</f>
        <v>5.5999999999999994E-13</v>
      </c>
      <c r="E33">
        <f t="shared" si="3"/>
        <v>3.5319148936170213E-13</v>
      </c>
      <c r="F33">
        <f t="shared" si="3"/>
        <v>3.5319148936170213E-13</v>
      </c>
      <c r="G33">
        <f t="shared" si="3"/>
        <v>1.0340778723404255E-8</v>
      </c>
      <c r="H33">
        <f t="shared" si="3"/>
        <v>1.0340778723404255E-8</v>
      </c>
      <c r="I33">
        <f t="shared" si="3"/>
        <v>3.5319148936170213E-13</v>
      </c>
    </row>
    <row r="34" spans="1:9">
      <c r="A34" s="10" t="s">
        <v>5</v>
      </c>
      <c r="B34">
        <f>1/B11*(B21+B23*B24*B15+(1-B12)*(B26+B28)*B19*B17*B15)</f>
        <v>0</v>
      </c>
      <c r="D34">
        <f t="shared" ref="D34:I34" si="4">1/D11*(D21+D23*D24*D15+(1-D12)*(D26+D28)*D19*D17*D15)</f>
        <v>-1.7234042553191836E-15</v>
      </c>
      <c r="E34">
        <f t="shared" si="4"/>
        <v>0</v>
      </c>
      <c r="F34">
        <f t="shared" si="4"/>
        <v>5.7446808510638243E-11</v>
      </c>
      <c r="G34">
        <f t="shared" si="4"/>
        <v>0</v>
      </c>
      <c r="H34">
        <f t="shared" si="4"/>
        <v>-5.7446808510638243E-11</v>
      </c>
      <c r="I34">
        <f t="shared" si="4"/>
        <v>0</v>
      </c>
    </row>
    <row r="35" spans="1:9">
      <c r="A35" s="10" t="s">
        <v>8</v>
      </c>
      <c r="B35">
        <f>0.1*10^-9</f>
        <v>1.0000000000000002E-10</v>
      </c>
      <c r="C35" s="14"/>
      <c r="D35">
        <f>C159</f>
        <v>1.4216958094141312E-10</v>
      </c>
      <c r="E35">
        <f>C183</f>
        <v>1.3320521284552701E-10</v>
      </c>
      <c r="F35">
        <f>C243</f>
        <v>1.0559361930093785E-10</v>
      </c>
      <c r="G35">
        <f>C279</f>
        <v>7.4994132297118932E-7</v>
      </c>
      <c r="H35">
        <f>C315</f>
        <v>1.7245911350538932E-6</v>
      </c>
      <c r="I35">
        <f>C351</f>
        <v>1.4655693739566468E-6</v>
      </c>
    </row>
    <row r="36" spans="1:9">
      <c r="A36" s="10" t="s">
        <v>11</v>
      </c>
      <c r="B36">
        <f>B35-(1/B32)*(B33-B34/B32)</f>
        <v>-4.6938775510204064E-11</v>
      </c>
      <c r="D36">
        <f>D35-(1/D32)*(D33-D34/D32)</f>
        <v>-1.2342361974950127E-10</v>
      </c>
      <c r="E36">
        <f t="shared" ref="E36:H36" si="5">E35-(1/E32)*(E33-E34/E32)</f>
        <v>4.0531061117966683E-11</v>
      </c>
      <c r="F36">
        <f t="shared" si="5"/>
        <v>3.9551604254911679E-6</v>
      </c>
      <c r="G36">
        <f t="shared" si="5"/>
        <v>-1.9633825403127262E-6</v>
      </c>
      <c r="H36">
        <f t="shared" si="5"/>
        <v>-4.9438802342536164E-6</v>
      </c>
      <c r="I36">
        <f>I35-(1/I32)*(I33-I34/I32)</f>
        <v>1.4654766998049192E-6</v>
      </c>
    </row>
    <row r="38" spans="1:9">
      <c r="A38" s="17" t="s">
        <v>12</v>
      </c>
      <c r="B38" s="17" t="s">
        <v>9</v>
      </c>
      <c r="C38" s="17" t="s">
        <v>10</v>
      </c>
      <c r="D38" s="17" t="s">
        <v>12</v>
      </c>
      <c r="E38" s="17" t="s">
        <v>13</v>
      </c>
    </row>
    <row r="39" spans="1:9">
      <c r="B39" s="16">
        <v>0</v>
      </c>
      <c r="C39" s="16">
        <f>B35</f>
        <v>1.0000000000000002E-10</v>
      </c>
      <c r="D39" s="13">
        <f>B39/60</f>
        <v>0</v>
      </c>
      <c r="E39">
        <f>C39*10^9</f>
        <v>0.10000000000000002</v>
      </c>
    </row>
    <row r="40" spans="1:9">
      <c r="B40">
        <f>B39+J31/372</f>
        <v>5</v>
      </c>
      <c r="C40">
        <f>$B$36*EXP(-$B$32*B40)+(1/$B$32)*($B$33+$B$34*(B40-1/$B$32))</f>
        <v>1.0088597625056203E-10</v>
      </c>
      <c r="D40" s="13">
        <f t="shared" ref="D40:D103" si="6">B40/60</f>
        <v>8.3333333333333329E-2</v>
      </c>
      <c r="E40">
        <f t="shared" ref="E40:E103" si="7">C40*10^9</f>
        <v>0.10088597625056203</v>
      </c>
    </row>
    <row r="41" spans="1:9">
      <c r="B41">
        <f>B40+$J$31/372</f>
        <v>10</v>
      </c>
      <c r="C41">
        <f t="shared" ref="C41:C104" si="8">$B$36*EXP(-$B$32*B41)+(1/$B$32)*($B$33+$B$34*(B41-1/$B$32))</f>
        <v>1.0175522956985819E-10</v>
      </c>
      <c r="D41" s="13">
        <f t="shared" si="6"/>
        <v>0.16666666666666666</v>
      </c>
      <c r="E41">
        <f t="shared" si="7"/>
        <v>0.10175522956985819</v>
      </c>
    </row>
    <row r="42" spans="1:9">
      <c r="B42">
        <f>B41+$J$31/372</f>
        <v>15</v>
      </c>
      <c r="C42">
        <f t="shared" si="8"/>
        <v>1.0260807560566118E-10</v>
      </c>
      <c r="D42" s="13">
        <f t="shared" si="6"/>
        <v>0.25</v>
      </c>
      <c r="E42">
        <f t="shared" si="7"/>
        <v>0.10260807560566118</v>
      </c>
    </row>
    <row r="43" spans="1:9">
      <c r="B43">
        <f t="shared" ref="B43:B106" si="9">B42+$J$31/372</f>
        <v>20</v>
      </c>
      <c r="C43">
        <f t="shared" si="8"/>
        <v>1.0344482404784579E-10</v>
      </c>
      <c r="D43" s="13">
        <f t="shared" si="6"/>
        <v>0.33333333333333331</v>
      </c>
      <c r="E43">
        <f t="shared" si="7"/>
        <v>0.10344482404784579</v>
      </c>
    </row>
    <row r="44" spans="1:9">
      <c r="B44">
        <f t="shared" si="9"/>
        <v>25</v>
      </c>
      <c r="C44">
        <f>$B$36*EXP(-$B$32*B44)+(1/$B$32)*($B$33+$B$34*(B44-1/$B$32))</f>
        <v>1.0426577874084516E-10</v>
      </c>
      <c r="D44" s="13">
        <f t="shared" si="6"/>
        <v>0.41666666666666669</v>
      </c>
      <c r="E44">
        <f t="shared" si="7"/>
        <v>0.10426577874084515</v>
      </c>
    </row>
    <row r="45" spans="1:9">
      <c r="B45">
        <f t="shared" si="9"/>
        <v>30</v>
      </c>
      <c r="C45">
        <f t="shared" si="8"/>
        <v>1.0507123779398434E-10</v>
      </c>
      <c r="D45" s="13">
        <f t="shared" si="6"/>
        <v>0.5</v>
      </c>
      <c r="E45">
        <f t="shared" si="7"/>
        <v>0.10507123779398435</v>
      </c>
    </row>
    <row r="46" spans="1:9">
      <c r="B46">
        <f t="shared" si="9"/>
        <v>35</v>
      </c>
      <c r="C46">
        <f t="shared" si="8"/>
        <v>1.0586149368973125E-10</v>
      </c>
      <c r="D46" s="13">
        <f t="shared" si="6"/>
        <v>0.58333333333333337</v>
      </c>
      <c r="E46">
        <f t="shared" si="7"/>
        <v>0.10586149368973126</v>
      </c>
    </row>
    <row r="47" spans="1:9">
      <c r="B47">
        <f t="shared" si="9"/>
        <v>40</v>
      </c>
      <c r="C47">
        <f t="shared" si="8"/>
        <v>1.0663683338990451E-10</v>
      </c>
      <c r="D47" s="13">
        <f t="shared" si="6"/>
        <v>0.66666666666666663</v>
      </c>
      <c r="E47">
        <f t="shared" si="7"/>
        <v>0.10663683338990451</v>
      </c>
    </row>
    <row r="48" spans="1:9">
      <c r="B48">
        <f t="shared" si="9"/>
        <v>45</v>
      </c>
      <c r="C48">
        <f t="shared" si="8"/>
        <v>1.0739753843987643E-10</v>
      </c>
      <c r="D48" s="13">
        <f t="shared" si="6"/>
        <v>0.75</v>
      </c>
      <c r="E48">
        <f t="shared" si="7"/>
        <v>0.10739753843987643</v>
      </c>
    </row>
    <row r="49" spans="2:5">
      <c r="B49">
        <f t="shared" si="9"/>
        <v>50</v>
      </c>
      <c r="C49">
        <f t="shared" si="8"/>
        <v>1.0814388507080923E-10</v>
      </c>
      <c r="D49" s="13">
        <f t="shared" si="6"/>
        <v>0.83333333333333337</v>
      </c>
      <c r="E49">
        <f t="shared" si="7"/>
        <v>0.10814388507080923</v>
      </c>
    </row>
    <row r="50" spans="2:5">
      <c r="B50">
        <f t="shared" si="9"/>
        <v>55</v>
      </c>
      <c r="C50">
        <f t="shared" si="8"/>
        <v>1.0887614429996163E-10</v>
      </c>
      <c r="D50" s="13">
        <f t="shared" si="6"/>
        <v>0.91666666666666663</v>
      </c>
      <c r="E50">
        <f t="shared" si="7"/>
        <v>0.10887614429996163</v>
      </c>
    </row>
    <row r="51" spans="2:5">
      <c r="B51">
        <f t="shared" si="9"/>
        <v>60</v>
      </c>
      <c r="C51">
        <f t="shared" si="8"/>
        <v>1.0959458202910187E-10</v>
      </c>
      <c r="D51" s="13">
        <f t="shared" si="6"/>
        <v>1</v>
      </c>
      <c r="E51">
        <f t="shared" si="7"/>
        <v>0.10959458202910187</v>
      </c>
    </row>
    <row r="52" spans="2:5">
      <c r="B52">
        <f t="shared" si="9"/>
        <v>65</v>
      </c>
      <c r="C52">
        <f t="shared" si="8"/>
        <v>1.1029945914106353E-10</v>
      </c>
      <c r="D52" s="13">
        <f t="shared" si="6"/>
        <v>1.0833333333333333</v>
      </c>
      <c r="E52">
        <f t="shared" si="7"/>
        <v>0.11029945914106352</v>
      </c>
    </row>
    <row r="53" spans="2:5">
      <c r="B53">
        <f t="shared" si="9"/>
        <v>70</v>
      </c>
      <c r="C53">
        <f t="shared" si="8"/>
        <v>1.109910315944785E-10</v>
      </c>
      <c r="D53" s="13">
        <f t="shared" si="6"/>
        <v>1.1666666666666667</v>
      </c>
      <c r="E53">
        <f t="shared" si="7"/>
        <v>0.1109910315944785</v>
      </c>
    </row>
    <row r="54" spans="2:5">
      <c r="B54">
        <f t="shared" si="9"/>
        <v>75</v>
      </c>
      <c r="C54">
        <f t="shared" si="8"/>
        <v>1.116695505167221E-10</v>
      </c>
      <c r="D54" s="13">
        <f t="shared" si="6"/>
        <v>1.25</v>
      </c>
      <c r="E54">
        <f t="shared" si="7"/>
        <v>0.1116695505167221</v>
      </c>
    </row>
    <row r="55" spans="2:5">
      <c r="B55">
        <f t="shared" si="9"/>
        <v>80</v>
      </c>
      <c r="C55">
        <f t="shared" si="8"/>
        <v>1.123352622951037E-10</v>
      </c>
      <c r="D55" s="13">
        <f t="shared" si="6"/>
        <v>1.3333333333333333</v>
      </c>
      <c r="E55">
        <f t="shared" si="7"/>
        <v>0.1123352622951037</v>
      </c>
    </row>
    <row r="56" spans="2:5">
      <c r="B56">
        <f t="shared" si="9"/>
        <v>85</v>
      </c>
      <c r="C56">
        <f t="shared" si="8"/>
        <v>1.1298840866633622E-10</v>
      </c>
      <c r="D56" s="13">
        <f t="shared" si="6"/>
        <v>1.4166666666666667</v>
      </c>
      <c r="E56">
        <f t="shared" si="7"/>
        <v>0.11298840866633622</v>
      </c>
    </row>
    <row r="57" spans="2:5">
      <c r="B57">
        <f t="shared" si="9"/>
        <v>90</v>
      </c>
      <c r="C57">
        <f t="shared" si="8"/>
        <v>1.1362922680431675E-10</v>
      </c>
      <c r="D57" s="13">
        <f t="shared" si="6"/>
        <v>1.5</v>
      </c>
      <c r="E57">
        <f t="shared" si="7"/>
        <v>0.11362922680431675</v>
      </c>
    </row>
    <row r="58" spans="2:5">
      <c r="B58">
        <f t="shared" si="9"/>
        <v>95</v>
      </c>
      <c r="C58">
        <f t="shared" si="8"/>
        <v>1.142579494062504E-10</v>
      </c>
      <c r="D58" s="13">
        <f t="shared" si="6"/>
        <v>1.5833333333333333</v>
      </c>
      <c r="E58">
        <f t="shared" si="7"/>
        <v>0.11425794940625039</v>
      </c>
    </row>
    <row r="59" spans="2:5">
      <c r="B59">
        <f t="shared" si="9"/>
        <v>100</v>
      </c>
      <c r="C59">
        <f t="shared" si="8"/>
        <v>1.148748047771485E-10</v>
      </c>
      <c r="D59" s="13">
        <f t="shared" si="6"/>
        <v>1.6666666666666667</v>
      </c>
      <c r="E59">
        <f t="shared" si="7"/>
        <v>0.1148748047771485</v>
      </c>
    </row>
    <row r="60" spans="2:5">
      <c r="B60">
        <f t="shared" si="9"/>
        <v>105</v>
      </c>
      <c r="C60">
        <f t="shared" si="8"/>
        <v>1.1548001691273194E-10</v>
      </c>
      <c r="D60" s="13">
        <f t="shared" si="6"/>
        <v>1.75</v>
      </c>
      <c r="E60">
        <f t="shared" si="7"/>
        <v>0.11548001691273194</v>
      </c>
    </row>
    <row r="61" spans="2:5">
      <c r="B61">
        <f t="shared" si="9"/>
        <v>110</v>
      </c>
      <c r="C61">
        <f t="shared" si="8"/>
        <v>1.1607380558076962E-10</v>
      </c>
      <c r="D61" s="13">
        <f t="shared" si="6"/>
        <v>1.8333333333333333</v>
      </c>
      <c r="E61">
        <f t="shared" si="7"/>
        <v>0.11607380558076962</v>
      </c>
    </row>
    <row r="62" spans="2:5">
      <c r="B62">
        <f t="shared" si="9"/>
        <v>115</v>
      </c>
      <c r="C62">
        <f t="shared" si="8"/>
        <v>1.1665638640088167E-10</v>
      </c>
      <c r="D62" s="13">
        <f t="shared" si="6"/>
        <v>1.9166666666666667</v>
      </c>
      <c r="E62">
        <f t="shared" si="7"/>
        <v>0.11665638640088166</v>
      </c>
    </row>
    <row r="63" spans="2:5">
      <c r="B63">
        <f t="shared" si="9"/>
        <v>120</v>
      </c>
      <c r="C63">
        <f t="shared" si="8"/>
        <v>1.1722797092283632E-10</v>
      </c>
      <c r="D63" s="13">
        <f t="shared" si="6"/>
        <v>2</v>
      </c>
      <c r="E63">
        <f t="shared" si="7"/>
        <v>0.11722797092283632</v>
      </c>
    </row>
    <row r="64" spans="2:5">
      <c r="B64">
        <f t="shared" si="9"/>
        <v>125</v>
      </c>
      <c r="C64">
        <f t="shared" si="8"/>
        <v>1.1778876670336908E-10</v>
      </c>
      <c r="D64" s="13">
        <f t="shared" si="6"/>
        <v>2.0833333333333335</v>
      </c>
      <c r="E64">
        <f t="shared" si="7"/>
        <v>0.11778876670336909</v>
      </c>
    </row>
    <row r="65" spans="2:5">
      <c r="B65">
        <f t="shared" si="9"/>
        <v>130</v>
      </c>
      <c r="C65">
        <f t="shared" si="8"/>
        <v>1.1833897738155166E-10</v>
      </c>
      <c r="D65" s="13">
        <f t="shared" si="6"/>
        <v>2.1666666666666665</v>
      </c>
      <c r="E65">
        <f t="shared" si="7"/>
        <v>0.11833897738155166</v>
      </c>
    </row>
    <row r="66" spans="2:5">
      <c r="B66">
        <f t="shared" si="9"/>
        <v>135</v>
      </c>
      <c r="C66">
        <f t="shared" si="8"/>
        <v>1.1887880275273855E-10</v>
      </c>
      <c r="D66" s="13">
        <f t="shared" si="6"/>
        <v>2.25</v>
      </c>
      <c r="E66">
        <f t="shared" si="7"/>
        <v>0.11887880275273854</v>
      </c>
    </row>
    <row r="67" spans="2:5">
      <c r="B67">
        <f t="shared" si="9"/>
        <v>140</v>
      </c>
      <c r="C67">
        <f t="shared" si="8"/>
        <v>1.194084388411177E-10</v>
      </c>
      <c r="D67" s="13">
        <f t="shared" si="6"/>
        <v>2.3333333333333335</v>
      </c>
      <c r="E67">
        <f t="shared" si="7"/>
        <v>0.1194084388411177</v>
      </c>
    </row>
    <row r="68" spans="2:5">
      <c r="B68">
        <f t="shared" si="9"/>
        <v>145</v>
      </c>
      <c r="C68">
        <f t="shared" si="8"/>
        <v>1.1992807797089183E-10</v>
      </c>
      <c r="D68" s="13">
        <f t="shared" si="6"/>
        <v>2.4166666666666665</v>
      </c>
      <c r="E68">
        <f t="shared" si="7"/>
        <v>0.11992807797089183</v>
      </c>
    </row>
    <row r="69" spans="2:5">
      <c r="B69">
        <f t="shared" si="9"/>
        <v>150</v>
      </c>
      <c r="C69">
        <f t="shared" si="8"/>
        <v>1.2043790883611632E-10</v>
      </c>
      <c r="D69" s="13">
        <f t="shared" si="6"/>
        <v>2.5</v>
      </c>
      <c r="E69">
        <f t="shared" si="7"/>
        <v>0.12043790883611631</v>
      </c>
    </row>
    <row r="70" spans="2:5">
      <c r="B70">
        <f t="shared" si="9"/>
        <v>155</v>
      </c>
      <c r="C70">
        <f t="shared" si="8"/>
        <v>1.2093811656921852E-10</v>
      </c>
      <c r="D70" s="13">
        <f t="shared" si="6"/>
        <v>2.5833333333333335</v>
      </c>
      <c r="E70">
        <f t="shared" si="7"/>
        <v>0.12093811656921852</v>
      </c>
    </row>
    <row r="71" spans="2:5">
      <c r="B71">
        <f t="shared" si="9"/>
        <v>160</v>
      </c>
      <c r="C71">
        <f t="shared" si="8"/>
        <v>1.2142888280822422E-10</v>
      </c>
      <c r="D71" s="13">
        <f t="shared" si="6"/>
        <v>2.6666666666666665</v>
      </c>
      <c r="E71">
        <f t="shared" si="7"/>
        <v>0.12142888280822423</v>
      </c>
    </row>
    <row r="72" spans="2:5">
      <c r="B72">
        <f t="shared" si="9"/>
        <v>165</v>
      </c>
      <c r="C72">
        <f t="shared" si="8"/>
        <v>1.2191038576271492E-10</v>
      </c>
      <c r="D72" s="13">
        <f t="shared" si="6"/>
        <v>2.75</v>
      </c>
      <c r="E72">
        <f t="shared" si="7"/>
        <v>0.12191038576271492</v>
      </c>
    </row>
    <row r="73" spans="2:5">
      <c r="B73">
        <f t="shared" si="9"/>
        <v>170</v>
      </c>
      <c r="C73">
        <f t="shared" si="8"/>
        <v>1.2238280027854021E-10</v>
      </c>
      <c r="D73" s="13">
        <f t="shared" si="6"/>
        <v>2.8333333333333335</v>
      </c>
      <c r="E73">
        <f t="shared" si="7"/>
        <v>0.1223828002785402</v>
      </c>
    </row>
    <row r="74" spans="2:5">
      <c r="B74">
        <f t="shared" si="9"/>
        <v>175</v>
      </c>
      <c r="C74">
        <f t="shared" si="8"/>
        <v>1.2284629790130868E-10</v>
      </c>
      <c r="D74" s="13">
        <f t="shared" si="6"/>
        <v>2.9166666666666665</v>
      </c>
      <c r="E74">
        <f t="shared" si="7"/>
        <v>0.12284629790130869</v>
      </c>
    </row>
    <row r="75" spans="2:5">
      <c r="B75">
        <f t="shared" si="9"/>
        <v>180</v>
      </c>
      <c r="C75">
        <f t="shared" si="8"/>
        <v>1.2330104693868053E-10</v>
      </c>
      <c r="D75" s="13">
        <f t="shared" si="6"/>
        <v>3</v>
      </c>
      <c r="E75">
        <f t="shared" si="7"/>
        <v>0.12330104693868052</v>
      </c>
    </row>
    <row r="76" spans="2:5">
      <c r="B76">
        <f t="shared" si="9"/>
        <v>185</v>
      </c>
      <c r="C76">
        <f t="shared" si="8"/>
        <v>1.2374721252148421E-10</v>
      </c>
      <c r="D76" s="13">
        <f t="shared" si="6"/>
        <v>3.0833333333333335</v>
      </c>
      <c r="E76">
        <f t="shared" si="7"/>
        <v>0.12374721252148421</v>
      </c>
    </row>
    <row r="77" spans="2:5">
      <c r="B77">
        <f t="shared" si="9"/>
        <v>190</v>
      </c>
      <c r="C77">
        <f t="shared" si="8"/>
        <v>1.2418495666367965E-10</v>
      </c>
      <c r="D77" s="13">
        <f t="shared" si="6"/>
        <v>3.1666666666666665</v>
      </c>
      <c r="E77">
        <f t="shared" si="7"/>
        <v>0.12418495666367965</v>
      </c>
    </row>
    <row r="78" spans="2:5">
      <c r="B78">
        <f t="shared" si="9"/>
        <v>195</v>
      </c>
      <c r="C78">
        <f t="shared" si="8"/>
        <v>1.2461443832118962E-10</v>
      </c>
      <c r="D78" s="13">
        <f t="shared" si="6"/>
        <v>3.25</v>
      </c>
      <c r="E78">
        <f t="shared" si="7"/>
        <v>0.12461443832118961</v>
      </c>
    </row>
    <row r="79" spans="2:5">
      <c r="B79">
        <f t="shared" si="9"/>
        <v>200</v>
      </c>
      <c r="C79">
        <f t="shared" si="8"/>
        <v>1.2503581344962058E-10</v>
      </c>
      <c r="D79" s="13">
        <f t="shared" si="6"/>
        <v>3.3333333333333335</v>
      </c>
      <c r="E79">
        <f t="shared" si="7"/>
        <v>0.12503581344962059</v>
      </c>
    </row>
    <row r="80" spans="2:5">
      <c r="B80">
        <f t="shared" si="9"/>
        <v>205</v>
      </c>
      <c r="C80">
        <f t="shared" si="8"/>
        <v>1.2544923506089416E-10</v>
      </c>
      <c r="D80" s="13">
        <f t="shared" si="6"/>
        <v>3.4166666666666665</v>
      </c>
      <c r="E80">
        <f t="shared" si="7"/>
        <v>0.12544923506089417</v>
      </c>
    </row>
    <row r="81" spans="2:5">
      <c r="B81">
        <f t="shared" si="9"/>
        <v>210</v>
      </c>
      <c r="C81">
        <f t="shared" si="8"/>
        <v>1.2585485327880959E-10</v>
      </c>
      <c r="D81" s="13">
        <f t="shared" si="6"/>
        <v>3.5</v>
      </c>
      <c r="E81">
        <f t="shared" si="7"/>
        <v>0.12585485327880958</v>
      </c>
    </row>
    <row r="82" spans="2:5">
      <c r="B82">
        <f t="shared" si="9"/>
        <v>215</v>
      </c>
      <c r="C82">
        <f t="shared" si="8"/>
        <v>1.2625281539355737E-10</v>
      </c>
      <c r="D82" s="13">
        <f t="shared" si="6"/>
        <v>3.5833333333333335</v>
      </c>
      <c r="E82">
        <f t="shared" si="7"/>
        <v>0.12625281539355737</v>
      </c>
    </row>
    <row r="83" spans="2:5">
      <c r="B83">
        <f t="shared" si="9"/>
        <v>220</v>
      </c>
      <c r="C83">
        <f t="shared" si="8"/>
        <v>1.2664326591520416E-10</v>
      </c>
      <c r="D83" s="13">
        <f t="shared" si="6"/>
        <v>3.6666666666666665</v>
      </c>
      <c r="E83">
        <f t="shared" si="7"/>
        <v>0.12664326591520417</v>
      </c>
    </row>
    <row r="84" spans="2:5">
      <c r="B84">
        <f t="shared" si="9"/>
        <v>225</v>
      </c>
      <c r="C84">
        <f t="shared" si="8"/>
        <v>1.2702634662616804E-10</v>
      </c>
      <c r="D84" s="13">
        <f t="shared" si="6"/>
        <v>3.75</v>
      </c>
      <c r="E84">
        <f t="shared" si="7"/>
        <v>0.12702634662616805</v>
      </c>
    </row>
    <row r="85" spans="2:5">
      <c r="B85">
        <f t="shared" si="9"/>
        <v>230</v>
      </c>
      <c r="C85">
        <f t="shared" si="8"/>
        <v>1.2740219663270318E-10</v>
      </c>
      <c r="D85" s="13">
        <f t="shared" si="6"/>
        <v>3.8333333333333335</v>
      </c>
      <c r="E85">
        <f t="shared" si="7"/>
        <v>0.12740219663270319</v>
      </c>
    </row>
    <row r="86" spans="2:5">
      <c r="B86">
        <f t="shared" si="9"/>
        <v>235</v>
      </c>
      <c r="C86">
        <f t="shared" si="8"/>
        <v>1.2777095241541281E-10</v>
      </c>
      <c r="D86" s="13">
        <f t="shared" si="6"/>
        <v>3.9166666666666665</v>
      </c>
      <c r="E86">
        <f t="shared" si="7"/>
        <v>0.12777095241541281</v>
      </c>
    </row>
    <row r="87" spans="2:5">
      <c r="B87">
        <f t="shared" si="9"/>
        <v>240</v>
      </c>
      <c r="C87">
        <f t="shared" si="8"/>
        <v>1.281327478788089E-10</v>
      </c>
      <c r="D87" s="13">
        <f t="shared" si="6"/>
        <v>4</v>
      </c>
      <c r="E87">
        <f t="shared" si="7"/>
        <v>0.12813274787880891</v>
      </c>
    </row>
    <row r="88" spans="2:5">
      <c r="B88">
        <f t="shared" si="9"/>
        <v>245</v>
      </c>
      <c r="C88">
        <f t="shared" si="8"/>
        <v>1.2848771439993614E-10</v>
      </c>
      <c r="D88" s="13">
        <f t="shared" si="6"/>
        <v>4.083333333333333</v>
      </c>
      <c r="E88">
        <f t="shared" si="7"/>
        <v>0.12848771439993614</v>
      </c>
    </row>
    <row r="89" spans="2:5">
      <c r="B89">
        <f t="shared" si="9"/>
        <v>250</v>
      </c>
      <c r="C89">
        <f t="shared" si="8"/>
        <v>1.2883598087607825E-10</v>
      </c>
      <c r="D89" s="13">
        <f t="shared" si="6"/>
        <v>4.166666666666667</v>
      </c>
      <c r="E89">
        <f t="shared" si="7"/>
        <v>0.12883598087607825</v>
      </c>
    </row>
    <row r="90" spans="2:5">
      <c r="B90">
        <f t="shared" si="9"/>
        <v>255</v>
      </c>
      <c r="C90">
        <f t="shared" si="8"/>
        <v>1.2917767377156399E-10</v>
      </c>
      <c r="D90" s="13">
        <f t="shared" si="6"/>
        <v>4.25</v>
      </c>
      <c r="E90">
        <f t="shared" si="7"/>
        <v>0.129177673771564</v>
      </c>
    </row>
    <row r="91" spans="2:5">
      <c r="B91">
        <f t="shared" si="9"/>
        <v>260</v>
      </c>
      <c r="C91">
        <f t="shared" si="8"/>
        <v>1.2951291716368935E-10</v>
      </c>
      <c r="D91" s="13">
        <f t="shared" si="6"/>
        <v>4.333333333333333</v>
      </c>
      <c r="E91">
        <f t="shared" si="7"/>
        <v>0.12951291716368935</v>
      </c>
    </row>
    <row r="92" spans="2:5">
      <c r="B92">
        <f t="shared" si="9"/>
        <v>265</v>
      </c>
      <c r="C92">
        <f t="shared" si="8"/>
        <v>1.2984183278777317E-10</v>
      </c>
      <c r="D92" s="13">
        <f t="shared" si="6"/>
        <v>4.416666666666667</v>
      </c>
      <c r="E92">
        <f t="shared" si="7"/>
        <v>0.12984183278777317</v>
      </c>
    </row>
    <row r="93" spans="2:5">
      <c r="B93">
        <f t="shared" si="9"/>
        <v>270</v>
      </c>
      <c r="C93">
        <f t="shared" si="8"/>
        <v>1.3016454008136247E-10</v>
      </c>
      <c r="D93" s="13">
        <f t="shared" si="6"/>
        <v>4.5</v>
      </c>
      <c r="E93">
        <f t="shared" si="7"/>
        <v>0.13016454008136247</v>
      </c>
    </row>
    <row r="94" spans="2:5">
      <c r="B94">
        <f t="shared" si="9"/>
        <v>275</v>
      </c>
      <c r="C94">
        <f t="shared" si="8"/>
        <v>1.3048115622760298E-10</v>
      </c>
      <c r="D94" s="13">
        <f t="shared" si="6"/>
        <v>4.583333333333333</v>
      </c>
      <c r="E94">
        <f t="shared" si="7"/>
        <v>0.13048115622760298</v>
      </c>
    </row>
    <row r="95" spans="2:5">
      <c r="B95">
        <f t="shared" si="9"/>
        <v>280</v>
      </c>
      <c r="C95">
        <f t="shared" si="8"/>
        <v>1.307917961977915E-10</v>
      </c>
      <c r="D95" s="13">
        <f t="shared" si="6"/>
        <v>4.666666666666667</v>
      </c>
      <c r="E95">
        <f t="shared" si="7"/>
        <v>0.13079179619779149</v>
      </c>
    </row>
    <row r="96" spans="2:5">
      <c r="B96">
        <f t="shared" si="9"/>
        <v>285</v>
      </c>
      <c r="C96">
        <f t="shared" si="8"/>
        <v>1.3109657279312481E-10</v>
      </c>
      <c r="D96" s="13">
        <f t="shared" si="6"/>
        <v>4.75</v>
      </c>
      <c r="E96">
        <f t="shared" si="7"/>
        <v>0.13109657279312481</v>
      </c>
    </row>
    <row r="97" spans="2:5">
      <c r="B97">
        <f t="shared" si="9"/>
        <v>290</v>
      </c>
      <c r="C97">
        <f t="shared" si="8"/>
        <v>1.313955966856605E-10</v>
      </c>
      <c r="D97" s="13">
        <f t="shared" si="6"/>
        <v>4.833333333333333</v>
      </c>
      <c r="E97">
        <f t="shared" si="7"/>
        <v>0.1313955966856605</v>
      </c>
    </row>
    <row r="98" spans="2:5">
      <c r="B98">
        <f t="shared" si="9"/>
        <v>295</v>
      </c>
      <c r="C98">
        <f t="shared" si="8"/>
        <v>1.3168897645850504E-10</v>
      </c>
      <c r="D98" s="13">
        <f t="shared" si="6"/>
        <v>4.916666666666667</v>
      </c>
      <c r="E98">
        <f t="shared" si="7"/>
        <v>0.13168897645850505</v>
      </c>
    </row>
    <row r="99" spans="2:5">
      <c r="B99">
        <f t="shared" si="9"/>
        <v>300</v>
      </c>
      <c r="C99">
        <f t="shared" si="8"/>
        <v>1.3197681864524276E-10</v>
      </c>
      <c r="D99" s="13">
        <f t="shared" si="6"/>
        <v>5</v>
      </c>
      <c r="E99">
        <f t="shared" si="7"/>
        <v>0.13197681864524277</v>
      </c>
    </row>
    <row r="100" spans="2:5">
      <c r="B100">
        <f t="shared" si="9"/>
        <v>305</v>
      </c>
      <c r="C100">
        <f t="shared" si="8"/>
        <v>1.322592277686211E-10</v>
      </c>
      <c r="D100" s="13">
        <f t="shared" si="6"/>
        <v>5.083333333333333</v>
      </c>
      <c r="E100">
        <f t="shared" si="7"/>
        <v>0.13225922776862109</v>
      </c>
    </row>
    <row r="101" spans="2:5">
      <c r="B101">
        <f t="shared" si="9"/>
        <v>310</v>
      </c>
      <c r="C101">
        <f t="shared" si="8"/>
        <v>1.325363063785053E-10</v>
      </c>
      <c r="D101" s="13">
        <f t="shared" si="6"/>
        <v>5.166666666666667</v>
      </c>
      <c r="E101">
        <f t="shared" si="7"/>
        <v>0.1325363063785053</v>
      </c>
    </row>
    <row r="102" spans="2:5">
      <c r="B102">
        <f t="shared" si="9"/>
        <v>315</v>
      </c>
      <c r="C102">
        <f t="shared" si="8"/>
        <v>1.328081550891169E-10</v>
      </c>
      <c r="D102" s="13">
        <f t="shared" si="6"/>
        <v>5.25</v>
      </c>
      <c r="E102">
        <f t="shared" si="7"/>
        <v>0.13280815508911689</v>
      </c>
    </row>
    <row r="103" spans="2:5">
      <c r="B103">
        <f t="shared" si="9"/>
        <v>320</v>
      </c>
      <c r="C103">
        <f t="shared" si="8"/>
        <v>1.3307487261556939E-10</v>
      </c>
      <c r="D103" s="13">
        <f t="shared" si="6"/>
        <v>5.333333333333333</v>
      </c>
      <c r="E103">
        <f t="shared" si="7"/>
        <v>0.13307487261556938</v>
      </c>
    </row>
    <row r="104" spans="2:5">
      <c r="B104">
        <f t="shared" si="9"/>
        <v>325</v>
      </c>
      <c r="C104">
        <f t="shared" si="8"/>
        <v>1.3333655580971395E-10</v>
      </c>
      <c r="D104" s="13">
        <f t="shared" ref="D104:D167" si="10">B104/60</f>
        <v>5.416666666666667</v>
      </c>
      <c r="E104">
        <f t="shared" ref="E104:E167" si="11">C104*10^9</f>
        <v>0.13333655580971396</v>
      </c>
    </row>
    <row r="105" spans="2:5">
      <c r="B105">
        <f t="shared" si="9"/>
        <v>330</v>
      </c>
      <c r="C105">
        <f t="shared" ref="C105:C159" si="12">$B$36*EXP(-$B$32*B105)+(1/$B$32)*($B$33+$B$34*(B105-1/$B$32))</f>
        <v>1.3359329969530894E-10</v>
      </c>
      <c r="D105" s="13">
        <f t="shared" si="10"/>
        <v>5.5</v>
      </c>
      <c r="E105">
        <f t="shared" si="11"/>
        <v>0.13359329969530895</v>
      </c>
    </row>
    <row r="106" spans="2:5">
      <c r="B106">
        <f t="shared" si="9"/>
        <v>335</v>
      </c>
      <c r="C106">
        <f t="shared" si="12"/>
        <v>1.338451975025254E-10</v>
      </c>
      <c r="D106" s="13">
        <f t="shared" si="10"/>
        <v>5.583333333333333</v>
      </c>
      <c r="E106">
        <f t="shared" si="11"/>
        <v>0.13384519750252541</v>
      </c>
    </row>
    <row r="107" spans="2:5">
      <c r="B107">
        <f t="shared" ref="B107:B170" si="13">B106+$J$31/372</f>
        <v>340</v>
      </c>
      <c r="C107">
        <f t="shared" si="12"/>
        <v>1.3409234070180129E-10</v>
      </c>
      <c r="D107" s="13">
        <f t="shared" si="10"/>
        <v>5.666666666666667</v>
      </c>
      <c r="E107">
        <f t="shared" si="11"/>
        <v>0.13409234070180129</v>
      </c>
    </row>
    <row r="108" spans="2:5">
      <c r="B108">
        <f t="shared" si="13"/>
        <v>345</v>
      </c>
      <c r="C108">
        <f t="shared" si="12"/>
        <v>1.3433481903705662E-10</v>
      </c>
      <c r="D108" s="13">
        <f t="shared" si="10"/>
        <v>5.75</v>
      </c>
      <c r="E108">
        <f t="shared" si="11"/>
        <v>0.13433481903705663</v>
      </c>
    </row>
    <row r="109" spans="2:5">
      <c r="B109">
        <f t="shared" si="13"/>
        <v>350</v>
      </c>
      <c r="C109">
        <f t="shared" si="12"/>
        <v>1.3457272055828182E-10</v>
      </c>
      <c r="D109" s="13">
        <f t="shared" si="10"/>
        <v>5.833333333333333</v>
      </c>
      <c r="E109">
        <f t="shared" si="11"/>
        <v>0.13457272055828182</v>
      </c>
    </row>
    <row r="110" spans="2:5">
      <c r="B110">
        <f t="shared" si="13"/>
        <v>355</v>
      </c>
      <c r="C110">
        <f t="shared" si="12"/>
        <v>1.3480613165351088E-10</v>
      </c>
      <c r="D110" s="13">
        <f t="shared" si="10"/>
        <v>5.916666666666667</v>
      </c>
      <c r="E110">
        <f t="shared" si="11"/>
        <v>0.13480613165351088</v>
      </c>
    </row>
    <row r="111" spans="2:5">
      <c r="B111">
        <f t="shared" si="13"/>
        <v>360</v>
      </c>
      <c r="C111">
        <f t="shared" si="12"/>
        <v>1.3503513708019103E-10</v>
      </c>
      <c r="D111" s="13">
        <f t="shared" si="10"/>
        <v>6</v>
      </c>
      <c r="E111">
        <f t="shared" si="11"/>
        <v>0.13503513708019105</v>
      </c>
    </row>
    <row r="112" spans="2:5">
      <c r="B112">
        <f t="shared" si="13"/>
        <v>365</v>
      </c>
      <c r="C112">
        <f t="shared" si="12"/>
        <v>1.3525981999596024E-10</v>
      </c>
      <c r="D112" s="13">
        <f t="shared" si="10"/>
        <v>6.083333333333333</v>
      </c>
      <c r="E112">
        <f t="shared" si="11"/>
        <v>0.13525981999596023</v>
      </c>
    </row>
    <row r="113" spans="2:5">
      <c r="B113">
        <f t="shared" si="13"/>
        <v>370</v>
      </c>
      <c r="C113">
        <f t="shared" si="12"/>
        <v>1.3548026198884393E-10</v>
      </c>
      <c r="D113" s="13">
        <f t="shared" si="10"/>
        <v>6.166666666666667</v>
      </c>
      <c r="E113">
        <f t="shared" si="11"/>
        <v>0.13548026198884394</v>
      </c>
    </row>
    <row r="114" spans="2:5">
      <c r="B114">
        <f t="shared" si="13"/>
        <v>375</v>
      </c>
      <c r="C114">
        <f t="shared" si="12"/>
        <v>1.3569654310688167E-10</v>
      </c>
      <c r="D114" s="13">
        <f t="shared" si="10"/>
        <v>6.25</v>
      </c>
      <c r="E114">
        <f t="shared" si="11"/>
        <v>0.13569654310688167</v>
      </c>
    </row>
    <row r="115" spans="2:5">
      <c r="B115">
        <f t="shared" si="13"/>
        <v>380</v>
      </c>
      <c r="C115">
        <f t="shared" si="12"/>
        <v>1.3590874188719447E-10</v>
      </c>
      <c r="D115" s="13">
        <f t="shared" si="10"/>
        <v>6.333333333333333</v>
      </c>
      <c r="E115">
        <f t="shared" si="11"/>
        <v>0.13590874188719446</v>
      </c>
    </row>
    <row r="116" spans="2:5">
      <c r="B116">
        <f t="shared" si="13"/>
        <v>385</v>
      </c>
      <c r="C116">
        <f t="shared" si="12"/>
        <v>1.361169353845038E-10</v>
      </c>
      <c r="D116" s="13">
        <f t="shared" si="10"/>
        <v>6.416666666666667</v>
      </c>
      <c r="E116">
        <f t="shared" si="11"/>
        <v>0.13611693538450381</v>
      </c>
    </row>
    <row r="117" spans="2:5">
      <c r="B117">
        <f t="shared" si="13"/>
        <v>390</v>
      </c>
      <c r="C117">
        <f t="shared" si="12"/>
        <v>1.3632119919911194E-10</v>
      </c>
      <c r="D117" s="13">
        <f t="shared" si="10"/>
        <v>6.5</v>
      </c>
      <c r="E117">
        <f t="shared" si="11"/>
        <v>0.13632119919911193</v>
      </c>
    </row>
    <row r="118" spans="2:5">
      <c r="B118">
        <f t="shared" si="13"/>
        <v>395</v>
      </c>
      <c r="C118">
        <f t="shared" si="12"/>
        <v>1.3652160750435442E-10</v>
      </c>
      <c r="D118" s="13">
        <f t="shared" si="10"/>
        <v>6.583333333333333</v>
      </c>
      <c r="E118">
        <f t="shared" si="11"/>
        <v>0.13652160750435441</v>
      </c>
    </row>
    <row r="119" spans="2:5">
      <c r="B119">
        <f t="shared" si="13"/>
        <v>400</v>
      </c>
      <c r="C119">
        <f t="shared" si="12"/>
        <v>1.3671823307353424E-10</v>
      </c>
      <c r="D119" s="13">
        <f t="shared" si="10"/>
        <v>6.666666666666667</v>
      </c>
      <c r="E119">
        <f t="shared" si="11"/>
        <v>0.13671823307353423</v>
      </c>
    </row>
    <row r="120" spans="2:5">
      <c r="B120">
        <f t="shared" si="13"/>
        <v>405</v>
      </c>
      <c r="C120">
        <f t="shared" si="12"/>
        <v>1.3691114730634762E-10</v>
      </c>
      <c r="D120" s="13">
        <f t="shared" si="10"/>
        <v>6.75</v>
      </c>
      <c r="E120">
        <f t="shared" si="11"/>
        <v>0.13691114730634762</v>
      </c>
    </row>
    <row r="121" spans="2:5">
      <c r="B121">
        <f t="shared" si="13"/>
        <v>410</v>
      </c>
      <c r="C121">
        <f t="shared" si="12"/>
        <v>1.3710042025481111E-10</v>
      </c>
      <c r="D121" s="13">
        <f t="shared" si="10"/>
        <v>6.833333333333333</v>
      </c>
      <c r="E121">
        <f t="shared" si="11"/>
        <v>0.13710042025481112</v>
      </c>
    </row>
    <row r="122" spans="2:5">
      <c r="B122">
        <f t="shared" si="13"/>
        <v>415</v>
      </c>
      <c r="C122">
        <f t="shared" si="12"/>
        <v>1.3728612064869921E-10</v>
      </c>
      <c r="D122" s="13">
        <f t="shared" si="10"/>
        <v>6.916666666666667</v>
      </c>
      <c r="E122">
        <f t="shared" si="11"/>
        <v>0.13728612064869922</v>
      </c>
    </row>
    <row r="123" spans="2:5">
      <c r="B123">
        <f t="shared" si="13"/>
        <v>420</v>
      </c>
      <c r="C123">
        <f t="shared" si="12"/>
        <v>1.3746831592050187E-10</v>
      </c>
      <c r="D123" s="13">
        <f t="shared" si="10"/>
        <v>7</v>
      </c>
      <c r="E123">
        <f t="shared" si="11"/>
        <v>0.13746831592050188</v>
      </c>
    </row>
    <row r="124" spans="2:5">
      <c r="B124">
        <f t="shared" si="13"/>
        <v>425</v>
      </c>
      <c r="C124">
        <f t="shared" si="12"/>
        <v>1.3764707222991092E-10</v>
      </c>
      <c r="D124" s="13">
        <f t="shared" si="10"/>
        <v>7.083333333333333</v>
      </c>
      <c r="E124">
        <f t="shared" si="11"/>
        <v>0.13764707222991093</v>
      </c>
    </row>
    <row r="125" spans="2:5">
      <c r="B125">
        <f t="shared" si="13"/>
        <v>430</v>
      </c>
      <c r="C125">
        <f t="shared" si="12"/>
        <v>1.3782245448784432E-10</v>
      </c>
      <c r="D125" s="13">
        <f t="shared" si="10"/>
        <v>7.166666666666667</v>
      </c>
      <c r="E125">
        <f t="shared" si="11"/>
        <v>0.13782245448784433</v>
      </c>
    </row>
    <row r="126" spans="2:5">
      <c r="B126">
        <f t="shared" si="13"/>
        <v>435</v>
      </c>
      <c r="C126">
        <f t="shared" si="12"/>
        <v>1.3799452638001701E-10</v>
      </c>
      <c r="D126" s="13">
        <f t="shared" si="10"/>
        <v>7.25</v>
      </c>
      <c r="E126">
        <f t="shared" si="11"/>
        <v>0.137994526380017</v>
      </c>
    </row>
    <row r="127" spans="2:5">
      <c r="B127">
        <f t="shared" si="13"/>
        <v>440</v>
      </c>
      <c r="C127">
        <f t="shared" si="12"/>
        <v>1.3816335039006671E-10</v>
      </c>
      <c r="D127" s="13">
        <f t="shared" si="10"/>
        <v>7.333333333333333</v>
      </c>
      <c r="E127">
        <f t="shared" si="11"/>
        <v>0.13816335039006672</v>
      </c>
    </row>
    <row r="128" spans="2:5">
      <c r="B128">
        <f t="shared" si="13"/>
        <v>445</v>
      </c>
      <c r="C128">
        <f t="shared" si="12"/>
        <v>1.3832898782224337E-10</v>
      </c>
      <c r="D128" s="13">
        <f t="shared" si="10"/>
        <v>7.416666666666667</v>
      </c>
      <c r="E128">
        <f t="shared" si="11"/>
        <v>0.13832898782224337</v>
      </c>
    </row>
    <row r="129" spans="2:5">
      <c r="B129">
        <f t="shared" si="13"/>
        <v>450</v>
      </c>
      <c r="C129">
        <f t="shared" si="12"/>
        <v>1.3849149882367024E-10</v>
      </c>
      <c r="D129" s="13">
        <f t="shared" si="10"/>
        <v>7.5</v>
      </c>
      <c r="E129">
        <f t="shared" si="11"/>
        <v>0.13849149882367023</v>
      </c>
    </row>
    <row r="130" spans="2:5">
      <c r="B130">
        <f t="shared" si="13"/>
        <v>455</v>
      </c>
      <c r="C130">
        <f t="shared" si="12"/>
        <v>1.3865094240618484E-10</v>
      </c>
      <c r="D130" s="13">
        <f t="shared" si="10"/>
        <v>7.583333333333333</v>
      </c>
      <c r="E130">
        <f t="shared" si="11"/>
        <v>0.13865094240618484</v>
      </c>
    </row>
    <row r="131" spans="2:5">
      <c r="B131">
        <f t="shared" si="13"/>
        <v>460</v>
      </c>
      <c r="C131">
        <f t="shared" si="12"/>
        <v>1.3880737646776761E-10</v>
      </c>
      <c r="D131" s="13">
        <f t="shared" si="10"/>
        <v>7.666666666666667</v>
      </c>
      <c r="E131">
        <f t="shared" si="11"/>
        <v>0.13880737646776761</v>
      </c>
    </row>
    <row r="132" spans="2:5">
      <c r="B132">
        <f t="shared" si="13"/>
        <v>465</v>
      </c>
      <c r="C132">
        <f t="shared" si="12"/>
        <v>1.3896085781356613E-10</v>
      </c>
      <c r="D132" s="13">
        <f t="shared" si="10"/>
        <v>7.75</v>
      </c>
      <c r="E132">
        <f t="shared" si="11"/>
        <v>0.13896085781356612</v>
      </c>
    </row>
    <row r="133" spans="2:5">
      <c r="B133">
        <f t="shared" si="13"/>
        <v>470</v>
      </c>
      <c r="C133">
        <f t="shared" si="12"/>
        <v>1.3911144217652258E-10</v>
      </c>
      <c r="D133" s="13">
        <f t="shared" si="10"/>
        <v>7.833333333333333</v>
      </c>
      <c r="E133">
        <f t="shared" si="11"/>
        <v>0.13911144217652258</v>
      </c>
    </row>
    <row r="134" spans="2:5">
      <c r="B134">
        <f t="shared" si="13"/>
        <v>475</v>
      </c>
      <c r="C134">
        <f t="shared" si="12"/>
        <v>1.3925918423761162E-10</v>
      </c>
      <c r="D134" s="13">
        <f t="shared" si="10"/>
        <v>7.916666666666667</v>
      </c>
      <c r="E134">
        <f t="shared" si="11"/>
        <v>0.13925918423761163</v>
      </c>
    </row>
    <row r="135" spans="2:5">
      <c r="B135">
        <f t="shared" si="13"/>
        <v>480</v>
      </c>
      <c r="C135">
        <f t="shared" si="12"/>
        <v>1.3940413764569663E-10</v>
      </c>
      <c r="D135" s="13">
        <f t="shared" si="10"/>
        <v>8</v>
      </c>
      <c r="E135">
        <f t="shared" si="11"/>
        <v>0.13940413764569662</v>
      </c>
    </row>
    <row r="136" spans="2:5">
      <c r="B136">
        <f t="shared" si="13"/>
        <v>485</v>
      </c>
      <c r="C136">
        <f t="shared" si="12"/>
        <v>1.3954635503701072E-10</v>
      </c>
      <c r="D136" s="13">
        <f t="shared" si="10"/>
        <v>8.0833333333333339</v>
      </c>
      <c r="E136">
        <f t="shared" si="11"/>
        <v>0.13954635503701071</v>
      </c>
    </row>
    <row r="137" spans="2:5">
      <c r="B137">
        <f t="shared" si="13"/>
        <v>490</v>
      </c>
      <c r="C137">
        <f t="shared" si="12"/>
        <v>1.3968588805427048E-10</v>
      </c>
      <c r="D137" s="13">
        <f t="shared" si="10"/>
        <v>8.1666666666666661</v>
      </c>
      <c r="E137">
        <f t="shared" si="11"/>
        <v>0.13968588805427049</v>
      </c>
    </row>
    <row r="138" spans="2:5">
      <c r="B138">
        <f t="shared" si="13"/>
        <v>495</v>
      </c>
      <c r="C138">
        <f t="shared" si="12"/>
        <v>1.3982278736542867E-10</v>
      </c>
      <c r="D138" s="13">
        <f t="shared" si="10"/>
        <v>8.25</v>
      </c>
      <c r="E138">
        <f t="shared" si="11"/>
        <v>0.13982278736542866</v>
      </c>
    </row>
    <row r="139" spans="2:5">
      <c r="B139">
        <f t="shared" si="13"/>
        <v>500</v>
      </c>
      <c r="C139">
        <f t="shared" si="12"/>
        <v>1.3995710268207304E-10</v>
      </c>
      <c r="D139" s="13">
        <f t="shared" si="10"/>
        <v>8.3333333333333339</v>
      </c>
      <c r="E139">
        <f t="shared" si="11"/>
        <v>0.13995710268207304</v>
      </c>
    </row>
    <row r="140" spans="2:5">
      <c r="B140">
        <f t="shared" si="13"/>
        <v>505</v>
      </c>
      <c r="C140">
        <f t="shared" si="12"/>
        <v>1.4008888277747783E-10</v>
      </c>
      <c r="D140" s="13">
        <f t="shared" si="10"/>
        <v>8.4166666666666661</v>
      </c>
      <c r="E140">
        <f t="shared" si="11"/>
        <v>0.14008888277747783</v>
      </c>
    </row>
    <row r="141" spans="2:5">
      <c r="B141">
        <f t="shared" si="13"/>
        <v>510</v>
      </c>
      <c r="C141">
        <f t="shared" si="12"/>
        <v>1.4021817550431457E-10</v>
      </c>
      <c r="D141" s="13">
        <f t="shared" si="10"/>
        <v>8.5</v>
      </c>
      <c r="E141">
        <f t="shared" si="11"/>
        <v>0.14021817550431456</v>
      </c>
    </row>
    <row r="142" spans="2:5">
      <c r="B142">
        <f t="shared" si="13"/>
        <v>515</v>
      </c>
      <c r="C142">
        <f t="shared" si="12"/>
        <v>1.4034502781202872E-10</v>
      </c>
      <c r="D142" s="13">
        <f t="shared" si="10"/>
        <v>8.5833333333333339</v>
      </c>
      <c r="E142">
        <f t="shared" si="11"/>
        <v>0.14034502781202873</v>
      </c>
    </row>
    <row r="143" spans="2:5">
      <c r="B143">
        <f t="shared" si="13"/>
        <v>520</v>
      </c>
      <c r="C143">
        <f t="shared" si="12"/>
        <v>1.4046948576388797E-10</v>
      </c>
      <c r="D143" s="13">
        <f t="shared" si="10"/>
        <v>8.6666666666666661</v>
      </c>
      <c r="E143">
        <f t="shared" si="11"/>
        <v>0.14046948576388796</v>
      </c>
    </row>
    <row r="144" spans="2:5">
      <c r="B144">
        <f t="shared" si="13"/>
        <v>525</v>
      </c>
      <c r="C144">
        <f t="shared" si="12"/>
        <v>1.4059159455370918E-10</v>
      </c>
      <c r="D144" s="13">
        <f t="shared" si="10"/>
        <v>8.75</v>
      </c>
      <c r="E144">
        <f t="shared" si="11"/>
        <v>0.14059159455370918</v>
      </c>
    </row>
    <row r="145" spans="2:5">
      <c r="B145">
        <f t="shared" si="13"/>
        <v>530</v>
      </c>
      <c r="C145">
        <f t="shared" si="12"/>
        <v>1.4071139852226927E-10</v>
      </c>
      <c r="D145" s="13">
        <f t="shared" si="10"/>
        <v>8.8333333333333339</v>
      </c>
      <c r="E145">
        <f t="shared" si="11"/>
        <v>0.14071139852226927</v>
      </c>
    </row>
    <row r="146" spans="2:5">
      <c r="B146">
        <f t="shared" si="13"/>
        <v>535</v>
      </c>
      <c r="C146">
        <f t="shared" si="12"/>
        <v>1.4082894117340655E-10</v>
      </c>
      <c r="D146" s="13">
        <f t="shared" si="10"/>
        <v>8.9166666666666661</v>
      </c>
      <c r="E146">
        <f t="shared" si="11"/>
        <v>0.14082894117340655</v>
      </c>
    </row>
    <row r="147" spans="2:5">
      <c r="B147">
        <f t="shared" si="13"/>
        <v>540</v>
      </c>
      <c r="C147">
        <f t="shared" si="12"/>
        <v>1.4094426518981798E-10</v>
      </c>
      <c r="D147" s="13">
        <f t="shared" si="10"/>
        <v>9</v>
      </c>
      <c r="E147">
        <f t="shared" si="11"/>
        <v>0.14094426518981798</v>
      </c>
    </row>
    <row r="148" spans="2:5">
      <c r="B148">
        <f t="shared" si="13"/>
        <v>545</v>
      </c>
      <c r="C148">
        <f t="shared" si="12"/>
        <v>1.4105741244855837E-10</v>
      </c>
      <c r="D148" s="13">
        <f t="shared" si="10"/>
        <v>9.0833333333333339</v>
      </c>
      <c r="E148">
        <f t="shared" si="11"/>
        <v>0.14105741244855838</v>
      </c>
    </row>
    <row r="149" spans="2:5">
      <c r="B149">
        <f t="shared" si="13"/>
        <v>550</v>
      </c>
      <c r="C149">
        <f t="shared" si="12"/>
        <v>1.4116842403624706E-10</v>
      </c>
      <c r="D149" s="13">
        <f t="shared" si="10"/>
        <v>9.1666666666666661</v>
      </c>
      <c r="E149">
        <f t="shared" si="11"/>
        <v>0.14116842403624708</v>
      </c>
    </row>
    <row r="150" spans="2:5">
      <c r="B150">
        <f t="shared" si="13"/>
        <v>555</v>
      </c>
      <c r="C150">
        <f t="shared" si="12"/>
        <v>1.4127734026398739E-10</v>
      </c>
      <c r="D150" s="13">
        <f t="shared" si="10"/>
        <v>9.25</v>
      </c>
      <c r="E150">
        <f t="shared" si="11"/>
        <v>0.14127734026398739</v>
      </c>
    </row>
    <row r="151" spans="2:5">
      <c r="B151">
        <f t="shared" si="13"/>
        <v>560</v>
      </c>
      <c r="C151">
        <f t="shared" si="12"/>
        <v>1.4138420068200473E-10</v>
      </c>
      <c r="D151" s="13">
        <f t="shared" si="10"/>
        <v>9.3333333333333339</v>
      </c>
      <c r="E151">
        <f t="shared" si="11"/>
        <v>0.14138420068200472</v>
      </c>
    </row>
    <row r="152" spans="2:5">
      <c r="B152">
        <f t="shared" si="13"/>
        <v>565</v>
      </c>
      <c r="C152">
        <f t="shared" si="12"/>
        <v>1.4148904409400818E-10</v>
      </c>
      <c r="D152" s="13">
        <f t="shared" si="10"/>
        <v>9.4166666666666661</v>
      </c>
      <c r="E152">
        <f t="shared" si="11"/>
        <v>0.14148904409400817</v>
      </c>
    </row>
    <row r="153" spans="2:5">
      <c r="B153">
        <f t="shared" si="13"/>
        <v>570</v>
      </c>
      <c r="C153">
        <f t="shared" si="12"/>
        <v>1.4159190857128119E-10</v>
      </c>
      <c r="D153" s="13">
        <f t="shared" si="10"/>
        <v>9.5</v>
      </c>
      <c r="E153">
        <f t="shared" si="11"/>
        <v>0.14159190857128118</v>
      </c>
    </row>
    <row r="154" spans="2:5">
      <c r="B154">
        <f t="shared" si="13"/>
        <v>575</v>
      </c>
      <c r="C154">
        <f t="shared" si="12"/>
        <v>1.4169283146650607E-10</v>
      </c>
      <c r="D154" s="13">
        <f t="shared" si="10"/>
        <v>9.5833333333333339</v>
      </c>
      <c r="E154">
        <f t="shared" si="11"/>
        <v>0.14169283146650608</v>
      </c>
    </row>
    <row r="155" spans="2:5">
      <c r="B155">
        <f t="shared" si="13"/>
        <v>580</v>
      </c>
      <c r="C155">
        <f t="shared" si="12"/>
        <v>1.4179184942732787E-10</v>
      </c>
      <c r="D155" s="13">
        <f t="shared" si="10"/>
        <v>9.6666666666666661</v>
      </c>
      <c r="E155">
        <f t="shared" si="11"/>
        <v>0.14179184942732787</v>
      </c>
    </row>
    <row r="156" spans="2:5">
      <c r="B156">
        <f t="shared" si="13"/>
        <v>585</v>
      </c>
      <c r="C156">
        <f t="shared" si="12"/>
        <v>1.4188899840966202E-10</v>
      </c>
      <c r="D156" s="13">
        <f t="shared" si="10"/>
        <v>9.75</v>
      </c>
      <c r="E156">
        <f t="shared" si="11"/>
        <v>0.14188899840966201</v>
      </c>
    </row>
    <row r="157" spans="2:5">
      <c r="B157">
        <f t="shared" si="13"/>
        <v>590</v>
      </c>
      <c r="C157">
        <f t="shared" si="12"/>
        <v>1.4198431369075068E-10</v>
      </c>
      <c r="D157" s="13">
        <f t="shared" si="10"/>
        <v>9.8333333333333339</v>
      </c>
      <c r="E157">
        <f t="shared" si="11"/>
        <v>0.14198431369075068</v>
      </c>
    </row>
    <row r="158" spans="2:5">
      <c r="B158">
        <f t="shared" si="13"/>
        <v>595</v>
      </c>
      <c r="C158">
        <f t="shared" si="12"/>
        <v>1.4207782988197295E-10</v>
      </c>
      <c r="D158" s="13">
        <f t="shared" si="10"/>
        <v>9.9166666666666661</v>
      </c>
      <c r="E158">
        <f t="shared" si="11"/>
        <v>0.14207782988197296</v>
      </c>
    </row>
    <row r="159" spans="2:5">
      <c r="B159" s="16">
        <f t="shared" si="13"/>
        <v>600</v>
      </c>
      <c r="C159">
        <f t="shared" si="12"/>
        <v>1.4216958094141312E-10</v>
      </c>
      <c r="D159" s="13">
        <f t="shared" si="10"/>
        <v>10</v>
      </c>
      <c r="E159">
        <f t="shared" si="11"/>
        <v>0.14216958094141313</v>
      </c>
    </row>
    <row r="160" spans="2:5">
      <c r="B160">
        <f t="shared" si="13"/>
        <v>605</v>
      </c>
      <c r="C160">
        <f>$D$36*EXP(-$D$32*(B160-600))+(1/$D$32)*($D$33+$D$34*((B160-600)-1/$D$32))</f>
        <v>1.4223819381871579E-10</v>
      </c>
      <c r="D160" s="13">
        <f t="shared" si="10"/>
        <v>10.083333333333334</v>
      </c>
      <c r="E160">
        <f t="shared" si="11"/>
        <v>0.1422381938187158</v>
      </c>
    </row>
    <row r="161" spans="2:5">
      <c r="B161">
        <f t="shared" si="13"/>
        <v>610</v>
      </c>
      <c r="C161">
        <f>$D$36*EXP(-$D$32*(B161-600))+(1/$D$32)*($D$33+$D$34*((B161-600)-1/$D$32))</f>
        <v>1.4226283442176937E-10</v>
      </c>
      <c r="D161" s="13">
        <f t="shared" si="10"/>
        <v>10.166666666666666</v>
      </c>
      <c r="E161">
        <f t="shared" si="11"/>
        <v>0.14226283442176937</v>
      </c>
    </row>
    <row r="162" spans="2:5">
      <c r="B162">
        <f t="shared" si="13"/>
        <v>615</v>
      </c>
      <c r="C162">
        <f t="shared" ref="C162:C182" si="14">$D$36*EXP(-$D$32*(B162-600))+(1/$D$32)*($D$33+$D$34*((B162-600)-1/$D$32))</f>
        <v>1.4224433273367928E-10</v>
      </c>
      <c r="D162" s="13">
        <f t="shared" si="10"/>
        <v>10.25</v>
      </c>
      <c r="E162">
        <f t="shared" si="11"/>
        <v>0.14224433273367929</v>
      </c>
    </row>
    <row r="163" spans="2:5">
      <c r="B163">
        <f t="shared" si="13"/>
        <v>620</v>
      </c>
      <c r="C163">
        <f t="shared" si="14"/>
        <v>1.4218350307149878E-10</v>
      </c>
      <c r="D163" s="13">
        <f t="shared" si="10"/>
        <v>10.333333333333334</v>
      </c>
      <c r="E163">
        <f t="shared" si="11"/>
        <v>0.1421835030714988</v>
      </c>
    </row>
    <row r="164" spans="2:5">
      <c r="B164">
        <f t="shared" si="13"/>
        <v>625</v>
      </c>
      <c r="C164">
        <f t="shared" si="14"/>
        <v>1.4208114438192731E-10</v>
      </c>
      <c r="D164" s="13">
        <f t="shared" si="10"/>
        <v>10.416666666666666</v>
      </c>
      <c r="E164">
        <f t="shared" si="11"/>
        <v>0.14208114438192732</v>
      </c>
    </row>
    <row r="165" spans="2:5">
      <c r="B165">
        <f t="shared" si="13"/>
        <v>630</v>
      </c>
      <c r="C165">
        <f t="shared" si="14"/>
        <v>1.4193804053142891E-10</v>
      </c>
      <c r="D165" s="13">
        <f t="shared" si="10"/>
        <v>10.5</v>
      </c>
      <c r="E165">
        <f t="shared" si="11"/>
        <v>0.14193804053142892</v>
      </c>
    </row>
    <row r="166" spans="2:5">
      <c r="B166">
        <f t="shared" si="13"/>
        <v>635</v>
      </c>
      <c r="C166">
        <f t="shared" si="14"/>
        <v>1.4175496059087318E-10</v>
      </c>
      <c r="D166" s="13">
        <f t="shared" si="10"/>
        <v>10.583333333333334</v>
      </c>
      <c r="E166">
        <f t="shared" si="11"/>
        <v>0.14175496059087317</v>
      </c>
    </row>
    <row r="167" spans="2:5">
      <c r="B167">
        <f t="shared" si="13"/>
        <v>640</v>
      </c>
      <c r="C167">
        <f t="shared" si="14"/>
        <v>1.4153265911480485E-10</v>
      </c>
      <c r="D167" s="13">
        <f t="shared" si="10"/>
        <v>10.666666666666666</v>
      </c>
      <c r="E167">
        <f t="shared" si="11"/>
        <v>0.14153265911480487</v>
      </c>
    </row>
    <row r="168" spans="2:5">
      <c r="B168">
        <f t="shared" si="13"/>
        <v>645</v>
      </c>
      <c r="C168">
        <f t="shared" si="14"/>
        <v>1.4127187641544111E-10</v>
      </c>
      <c r="D168" s="13">
        <f t="shared" ref="D168:D231" si="15">B168/60</f>
        <v>10.75</v>
      </c>
      <c r="E168">
        <f t="shared" ref="E168:E231" si="16">C168*10^9</f>
        <v>0.14127187641544112</v>
      </c>
    </row>
    <row r="169" spans="2:5">
      <c r="B169">
        <f t="shared" si="13"/>
        <v>650</v>
      </c>
      <c r="C169">
        <f t="shared" si="14"/>
        <v>1.4097333883149806E-10</v>
      </c>
      <c r="D169" s="13">
        <f t="shared" si="15"/>
        <v>10.833333333333334</v>
      </c>
      <c r="E169">
        <f t="shared" si="16"/>
        <v>0.14097333883149807</v>
      </c>
    </row>
    <row r="170" spans="2:5">
      <c r="B170">
        <f t="shared" si="13"/>
        <v>655</v>
      </c>
      <c r="C170">
        <f t="shared" si="14"/>
        <v>1.4063775899194212E-10</v>
      </c>
      <c r="D170" s="13">
        <f t="shared" si="15"/>
        <v>10.916666666666666</v>
      </c>
      <c r="E170">
        <f t="shared" si="16"/>
        <v>0.14063775899194211</v>
      </c>
    </row>
    <row r="171" spans="2:5">
      <c r="B171">
        <f t="shared" ref="B171:B234" si="17">B170+$J$31/372</f>
        <v>660</v>
      </c>
      <c r="C171">
        <f t="shared" si="14"/>
        <v>1.4026583607476381E-10</v>
      </c>
      <c r="D171" s="13">
        <f t="shared" si="15"/>
        <v>11</v>
      </c>
      <c r="E171">
        <f t="shared" si="16"/>
        <v>0.14026583607476381</v>
      </c>
    </row>
    <row r="172" spans="2:5">
      <c r="B172">
        <f t="shared" si="17"/>
        <v>665</v>
      </c>
      <c r="C172">
        <f t="shared" si="14"/>
        <v>1.3985825606086689E-10</v>
      </c>
      <c r="D172" s="13">
        <f t="shared" si="15"/>
        <v>11.083333333333334</v>
      </c>
      <c r="E172">
        <f t="shared" si="16"/>
        <v>0.13985825606086688</v>
      </c>
    </row>
    <row r="173" spans="2:5">
      <c r="B173">
        <f t="shared" si="17"/>
        <v>670</v>
      </c>
      <c r="C173">
        <f t="shared" si="14"/>
        <v>1.3941569198316526E-10</v>
      </c>
      <c r="D173" s="13">
        <f t="shared" si="15"/>
        <v>11.166666666666666</v>
      </c>
      <c r="E173">
        <f t="shared" si="16"/>
        <v>0.13941569198316525</v>
      </c>
    </row>
    <row r="174" spans="2:5">
      <c r="B174">
        <f t="shared" si="17"/>
        <v>675</v>
      </c>
      <c r="C174">
        <f t="shared" si="14"/>
        <v>1.3893880417097823E-10</v>
      </c>
      <c r="D174" s="13">
        <f t="shared" si="15"/>
        <v>11.25</v>
      </c>
      <c r="E174">
        <f t="shared" si="16"/>
        <v>0.13893880417097823</v>
      </c>
    </row>
    <row r="175" spans="2:5">
      <c r="B175">
        <f t="shared" si="17"/>
        <v>680</v>
      </c>
      <c r="C175">
        <f t="shared" si="14"/>
        <v>1.3842824048981252E-10</v>
      </c>
      <c r="D175" s="13">
        <f t="shared" si="15"/>
        <v>11.333333333333334</v>
      </c>
      <c r="E175">
        <f t="shared" si="16"/>
        <v>0.1384282404898125</v>
      </c>
    </row>
    <row r="176" spans="2:5">
      <c r="B176">
        <f t="shared" si="17"/>
        <v>685</v>
      </c>
      <c r="C176">
        <f t="shared" si="14"/>
        <v>1.3788463657661885E-10</v>
      </c>
      <c r="D176" s="13">
        <f t="shared" si="15"/>
        <v>11.416666666666666</v>
      </c>
      <c r="E176">
        <f t="shared" si="16"/>
        <v>0.13788463657661884</v>
      </c>
    </row>
    <row r="177" spans="2:5">
      <c r="B177">
        <f t="shared" si="17"/>
        <v>690</v>
      </c>
      <c r="C177">
        <f t="shared" si="14"/>
        <v>1.3730861607060743E-10</v>
      </c>
      <c r="D177" s="13">
        <f t="shared" si="15"/>
        <v>11.5</v>
      </c>
      <c r="E177">
        <f t="shared" si="16"/>
        <v>0.13730861607060743</v>
      </c>
    </row>
    <row r="178" spans="2:5">
      <c r="B178">
        <f t="shared" si="17"/>
        <v>695</v>
      </c>
      <c r="C178">
        <f t="shared" si="14"/>
        <v>1.3670079083970726E-10</v>
      </c>
      <c r="D178" s="13">
        <f t="shared" si="15"/>
        <v>11.583333333333334</v>
      </c>
      <c r="E178">
        <f t="shared" si="16"/>
        <v>0.13670079083970726</v>
      </c>
    </row>
    <row r="179" spans="2:5">
      <c r="B179">
        <f t="shared" si="17"/>
        <v>700</v>
      </c>
      <c r="C179">
        <f t="shared" si="14"/>
        <v>1.3606176120275073E-10</v>
      </c>
      <c r="D179" s="13">
        <f t="shared" si="15"/>
        <v>11.666666666666666</v>
      </c>
      <c r="E179">
        <f t="shared" si="16"/>
        <v>0.13606176120275074</v>
      </c>
    </row>
    <row r="180" spans="2:5">
      <c r="B180">
        <f t="shared" si="17"/>
        <v>705</v>
      </c>
      <c r="C180">
        <f t="shared" si="14"/>
        <v>1.3539211614746448E-10</v>
      </c>
      <c r="D180" s="13">
        <f t="shared" si="15"/>
        <v>11.75</v>
      </c>
      <c r="E180">
        <f t="shared" si="16"/>
        <v>0.13539211614746446</v>
      </c>
    </row>
    <row r="181" spans="2:5">
      <c r="B181">
        <f t="shared" si="17"/>
        <v>710</v>
      </c>
      <c r="C181">
        <f t="shared" si="14"/>
        <v>1.3469243354434567E-10</v>
      </c>
      <c r="D181" s="13">
        <f t="shared" si="15"/>
        <v>11.833333333333334</v>
      </c>
      <c r="E181">
        <f t="shared" si="16"/>
        <v>0.13469243354434568</v>
      </c>
    </row>
    <row r="182" spans="2:5">
      <c r="B182">
        <f t="shared" si="17"/>
        <v>715</v>
      </c>
      <c r="C182">
        <f t="shared" si="14"/>
        <v>1.339632803565013E-10</v>
      </c>
      <c r="D182" s="13">
        <f t="shared" si="15"/>
        <v>11.916666666666666</v>
      </c>
      <c r="E182">
        <f t="shared" si="16"/>
        <v>0.13396328035650129</v>
      </c>
    </row>
    <row r="183" spans="2:5">
      <c r="B183" s="16">
        <f t="shared" si="17"/>
        <v>720</v>
      </c>
      <c r="C183">
        <f>$D$36*EXP(-$D$32*(B183-600))+(1/$D$32)*($D$33+$D$34*((B183-600)-1/$D$32))</f>
        <v>1.3320521284552701E-10</v>
      </c>
      <c r="D183" s="13">
        <f t="shared" si="15"/>
        <v>12</v>
      </c>
      <c r="E183">
        <f t="shared" si="16"/>
        <v>0.13320521284552703</v>
      </c>
    </row>
    <row r="184" spans="2:5">
      <c r="B184">
        <f t="shared" si="17"/>
        <v>725</v>
      </c>
      <c r="C184">
        <f>$E$36*EXP(-$E$32*(B184-720))+(1/$E$32)*($E$33+$E$34*((B184-720)-1/$E$32))</f>
        <v>1.324401831409752E-10</v>
      </c>
      <c r="D184" s="13">
        <f t="shared" si="15"/>
        <v>12.083333333333334</v>
      </c>
      <c r="E184">
        <f t="shared" si="16"/>
        <v>0.13244018314097519</v>
      </c>
    </row>
    <row r="185" spans="2:5">
      <c r="B185">
        <f t="shared" si="17"/>
        <v>730</v>
      </c>
      <c r="C185">
        <f t="shared" ref="C185:C242" si="18">$E$36*EXP(-$E$32*(B185-720))+(1/$E$32)*($E$33+$E$34*((B185-720)-1/$E$32))</f>
        <v>1.3168959348394996E-10</v>
      </c>
      <c r="D185" s="13">
        <f t="shared" si="15"/>
        <v>12.166666666666666</v>
      </c>
      <c r="E185">
        <f t="shared" si="16"/>
        <v>0.13168959348394996</v>
      </c>
    </row>
    <row r="186" spans="2:5">
      <c r="B186">
        <f t="shared" si="17"/>
        <v>735</v>
      </c>
      <c r="C186">
        <f t="shared" si="18"/>
        <v>1.3095317131644301E-10</v>
      </c>
      <c r="D186" s="13">
        <f t="shared" si="15"/>
        <v>12.25</v>
      </c>
      <c r="E186">
        <f t="shared" si="16"/>
        <v>0.13095317131644302</v>
      </c>
    </row>
    <row r="187" spans="2:5">
      <c r="B187">
        <f t="shared" si="17"/>
        <v>740</v>
      </c>
      <c r="C187">
        <f t="shared" si="18"/>
        <v>1.3023064922501828E-10</v>
      </c>
      <c r="D187" s="13">
        <f t="shared" si="15"/>
        <v>12.333333333333334</v>
      </c>
      <c r="E187">
        <f t="shared" si="16"/>
        <v>0.13023064922501829</v>
      </c>
    </row>
    <row r="188" spans="2:5">
      <c r="B188">
        <f t="shared" si="17"/>
        <v>745</v>
      </c>
      <c r="C188">
        <f t="shared" si="18"/>
        <v>1.2952176484370747E-10</v>
      </c>
      <c r="D188" s="13">
        <f t="shared" si="15"/>
        <v>12.416666666666666</v>
      </c>
      <c r="E188">
        <f t="shared" si="16"/>
        <v>0.12952176484370748</v>
      </c>
    </row>
    <row r="189" spans="2:5">
      <c r="B189">
        <f t="shared" si="17"/>
        <v>750</v>
      </c>
      <c r="C189">
        <f t="shared" si="18"/>
        <v>1.2882626075873816E-10</v>
      </c>
      <c r="D189" s="13">
        <f t="shared" si="15"/>
        <v>12.5</v>
      </c>
      <c r="E189">
        <f t="shared" si="16"/>
        <v>0.12882626075873815</v>
      </c>
    </row>
    <row r="190" spans="2:5">
      <c r="B190">
        <f t="shared" si="17"/>
        <v>755</v>
      </c>
      <c r="C190">
        <f t="shared" si="18"/>
        <v>1.2814388441506067E-10</v>
      </c>
      <c r="D190" s="13">
        <f t="shared" si="15"/>
        <v>12.583333333333334</v>
      </c>
      <c r="E190">
        <f t="shared" si="16"/>
        <v>0.12814388441506067</v>
      </c>
    </row>
    <row r="191" spans="2:5">
      <c r="B191">
        <f t="shared" si="17"/>
        <v>760</v>
      </c>
      <c r="C191">
        <f t="shared" si="18"/>
        <v>1.2747438802463871E-10</v>
      </c>
      <c r="D191" s="13">
        <f t="shared" si="15"/>
        <v>12.666666666666666</v>
      </c>
      <c r="E191">
        <f t="shared" si="16"/>
        <v>0.1274743880246387</v>
      </c>
    </row>
    <row r="192" spans="2:5">
      <c r="B192">
        <f t="shared" si="17"/>
        <v>765</v>
      </c>
      <c r="C192">
        <f t="shared" si="18"/>
        <v>1.2681752847647144E-10</v>
      </c>
      <c r="D192" s="13">
        <f t="shared" si="15"/>
        <v>12.75</v>
      </c>
      <c r="E192">
        <f t="shared" si="16"/>
        <v>0.12681752847647143</v>
      </c>
    </row>
    <row r="193" spans="2:5">
      <c r="B193">
        <f t="shared" si="17"/>
        <v>770</v>
      </c>
      <c r="C193">
        <f t="shared" si="18"/>
        <v>1.2617306724831371E-10</v>
      </c>
      <c r="D193" s="13">
        <f t="shared" si="15"/>
        <v>12.833333333333334</v>
      </c>
      <c r="E193">
        <f t="shared" si="16"/>
        <v>0.1261730672483137</v>
      </c>
    </row>
    <row r="194" spans="2:5">
      <c r="B194">
        <f t="shared" si="17"/>
        <v>775</v>
      </c>
      <c r="C194">
        <f t="shared" si="18"/>
        <v>1.255407703200626E-10</v>
      </c>
      <c r="D194" s="13">
        <f t="shared" si="15"/>
        <v>12.916666666666666</v>
      </c>
      <c r="E194">
        <f t="shared" si="16"/>
        <v>0.12554077032006261</v>
      </c>
    </row>
    <row r="195" spans="2:5">
      <c r="B195">
        <f t="shared" si="17"/>
        <v>780</v>
      </c>
      <c r="C195">
        <f t="shared" si="18"/>
        <v>1.2492040808877886E-10</v>
      </c>
      <c r="D195" s="13">
        <f t="shared" si="15"/>
        <v>13</v>
      </c>
      <c r="E195">
        <f t="shared" si="16"/>
        <v>0.12492040808877886</v>
      </c>
    </row>
    <row r="196" spans="2:5">
      <c r="B196">
        <f t="shared" si="17"/>
        <v>785</v>
      </c>
      <c r="C196">
        <f t="shared" si="18"/>
        <v>1.2431175528531229E-10</v>
      </c>
      <c r="D196" s="13">
        <f t="shared" si="15"/>
        <v>13.083333333333334</v>
      </c>
      <c r="E196">
        <f t="shared" si="16"/>
        <v>0.1243117552853123</v>
      </c>
    </row>
    <row r="197" spans="2:5">
      <c r="B197">
        <f t="shared" si="17"/>
        <v>790</v>
      </c>
      <c r="C197">
        <f t="shared" si="18"/>
        <v>1.2371459089250082E-10</v>
      </c>
      <c r="D197" s="13">
        <f t="shared" si="15"/>
        <v>13.166666666666666</v>
      </c>
      <c r="E197">
        <f t="shared" si="16"/>
        <v>0.12371459089250082</v>
      </c>
    </row>
    <row r="198" spans="2:5">
      <c r="B198">
        <f t="shared" si="17"/>
        <v>795</v>
      </c>
      <c r="C198">
        <f t="shared" si="18"/>
        <v>1.2312869806491367E-10</v>
      </c>
      <c r="D198" s="13">
        <f t="shared" si="15"/>
        <v>13.25</v>
      </c>
      <c r="E198">
        <f t="shared" si="16"/>
        <v>0.12312869806491368</v>
      </c>
    </row>
    <row r="199" spans="2:5">
      <c r="B199">
        <f t="shared" si="17"/>
        <v>800</v>
      </c>
      <c r="C199">
        <f t="shared" si="18"/>
        <v>1.2255386405010922E-10</v>
      </c>
      <c r="D199" s="13">
        <f t="shared" si="15"/>
        <v>13.333333333333334</v>
      </c>
      <c r="E199">
        <f t="shared" si="16"/>
        <v>0.12255386405010922</v>
      </c>
    </row>
    <row r="200" spans="2:5">
      <c r="B200">
        <f t="shared" si="17"/>
        <v>805</v>
      </c>
      <c r="C200">
        <f t="shared" si="18"/>
        <v>1.2198988011137934E-10</v>
      </c>
      <c r="D200" s="13">
        <f t="shared" si="15"/>
        <v>13.416666666666666</v>
      </c>
      <c r="E200">
        <f t="shared" si="16"/>
        <v>0.12198988011137935</v>
      </c>
    </row>
    <row r="201" spans="2:5">
      <c r="B201">
        <f t="shared" si="17"/>
        <v>810</v>
      </c>
      <c r="C201">
        <f t="shared" si="18"/>
        <v>1.2143654145195172E-10</v>
      </c>
      <c r="D201" s="13">
        <f t="shared" si="15"/>
        <v>13.5</v>
      </c>
      <c r="E201">
        <f t="shared" si="16"/>
        <v>0.12143654145195172</v>
      </c>
    </row>
    <row r="202" spans="2:5">
      <c r="B202">
        <f t="shared" si="17"/>
        <v>815</v>
      </c>
      <c r="C202">
        <f t="shared" si="18"/>
        <v>1.2089364714062313E-10</v>
      </c>
      <c r="D202" s="13">
        <f t="shared" si="15"/>
        <v>13.583333333333334</v>
      </c>
      <c r="E202">
        <f t="shared" si="16"/>
        <v>0.12089364714062313</v>
      </c>
    </row>
    <row r="203" spans="2:5">
      <c r="B203">
        <f t="shared" si="17"/>
        <v>820</v>
      </c>
      <c r="C203">
        <f t="shared" si="18"/>
        <v>1.2036100003879616E-10</v>
      </c>
      <c r="D203" s="13">
        <f t="shared" si="15"/>
        <v>13.666666666666666</v>
      </c>
      <c r="E203">
        <f t="shared" si="16"/>
        <v>0.12036100003879616</v>
      </c>
    </row>
    <row r="204" spans="2:5">
      <c r="B204">
        <f t="shared" si="17"/>
        <v>825</v>
      </c>
      <c r="C204">
        <f t="shared" si="18"/>
        <v>1.1983840672889322E-10</v>
      </c>
      <c r="D204" s="13">
        <f t="shared" si="15"/>
        <v>13.75</v>
      </c>
      <c r="E204">
        <f t="shared" si="16"/>
        <v>0.11983840672889322</v>
      </c>
    </row>
    <row r="205" spans="2:5">
      <c r="B205">
        <f t="shared" si="17"/>
        <v>830</v>
      </c>
      <c r="C205">
        <f t="shared" si="18"/>
        <v>1.1932567744412185E-10</v>
      </c>
      <c r="D205" s="13">
        <f t="shared" si="15"/>
        <v>13.833333333333334</v>
      </c>
      <c r="E205">
        <f t="shared" si="16"/>
        <v>0.11932567744412184</v>
      </c>
    </row>
    <row r="206" spans="2:5">
      <c r="B206">
        <f t="shared" si="17"/>
        <v>835</v>
      </c>
      <c r="C206">
        <f t="shared" si="18"/>
        <v>1.1882262599956546E-10</v>
      </c>
      <c r="D206" s="13">
        <f t="shared" si="15"/>
        <v>13.916666666666666</v>
      </c>
      <c r="E206">
        <f t="shared" si="16"/>
        <v>0.11882262599956546</v>
      </c>
    </row>
    <row r="207" spans="2:5">
      <c r="B207">
        <f t="shared" si="17"/>
        <v>840</v>
      </c>
      <c r="C207">
        <f t="shared" si="18"/>
        <v>1.1832906972457503E-10</v>
      </c>
      <c r="D207" s="13">
        <f t="shared" si="15"/>
        <v>14</v>
      </c>
      <c r="E207">
        <f t="shared" si="16"/>
        <v>0.11832906972457503</v>
      </c>
    </row>
    <row r="208" spans="2:5">
      <c r="B208">
        <f t="shared" si="17"/>
        <v>845</v>
      </c>
      <c r="C208">
        <f t="shared" si="18"/>
        <v>1.1784482939643674E-10</v>
      </c>
      <c r="D208" s="13">
        <f t="shared" si="15"/>
        <v>14.083333333333334</v>
      </c>
      <c r="E208">
        <f t="shared" si="16"/>
        <v>0.11784482939643674</v>
      </c>
    </row>
    <row r="209" spans="2:5">
      <c r="B209">
        <f t="shared" si="17"/>
        <v>850</v>
      </c>
      <c r="C209">
        <f t="shared" si="18"/>
        <v>1.1736972917529169E-10</v>
      </c>
      <c r="D209" s="13">
        <f t="shared" si="15"/>
        <v>14.166666666666666</v>
      </c>
      <c r="E209">
        <f t="shared" si="16"/>
        <v>0.11736972917529169</v>
      </c>
    </row>
    <row r="210" spans="2:5">
      <c r="B210">
        <f t="shared" si="17"/>
        <v>855</v>
      </c>
      <c r="C210">
        <f t="shared" si="18"/>
        <v>1.1690359654028404E-10</v>
      </c>
      <c r="D210" s="13">
        <f t="shared" si="15"/>
        <v>14.25</v>
      </c>
      <c r="E210">
        <f t="shared" si="16"/>
        <v>0.11690359654028404</v>
      </c>
    </row>
    <row r="211" spans="2:5">
      <c r="B211">
        <f t="shared" si="17"/>
        <v>860</v>
      </c>
      <c r="C211">
        <f t="shared" si="18"/>
        <v>1.1644626222691428E-10</v>
      </c>
      <c r="D211" s="13">
        <f t="shared" si="15"/>
        <v>14.333333333333334</v>
      </c>
      <c r="E211">
        <f t="shared" si="16"/>
        <v>0.11644626222691427</v>
      </c>
    </row>
    <row r="212" spans="2:5">
      <c r="B212">
        <f t="shared" si="17"/>
        <v>865</v>
      </c>
      <c r="C212">
        <f t="shared" si="18"/>
        <v>1.1599756016557514E-10</v>
      </c>
      <c r="D212" s="13">
        <f t="shared" si="15"/>
        <v>14.416666666666666</v>
      </c>
      <c r="E212">
        <f t="shared" si="16"/>
        <v>0.11599756016557514</v>
      </c>
    </row>
    <row r="213" spans="2:5">
      <c r="B213">
        <f t="shared" si="17"/>
        <v>870</v>
      </c>
      <c r="C213">
        <f t="shared" si="18"/>
        <v>1.1555732742124744E-10</v>
      </c>
      <c r="D213" s="13">
        <f t="shared" si="15"/>
        <v>14.5</v>
      </c>
      <c r="E213">
        <f t="shared" si="16"/>
        <v>0.11555732742124744</v>
      </c>
    </row>
    <row r="214" spans="2:5">
      <c r="B214">
        <f t="shared" si="17"/>
        <v>875</v>
      </c>
      <c r="C214">
        <f t="shared" si="18"/>
        <v>1.1512540413433433E-10</v>
      </c>
      <c r="D214" s="13">
        <f t="shared" si="15"/>
        <v>14.583333333333334</v>
      </c>
      <c r="E214">
        <f t="shared" si="16"/>
        <v>0.11512540413433434</v>
      </c>
    </row>
    <row r="215" spans="2:5">
      <c r="B215">
        <f t="shared" si="17"/>
        <v>880</v>
      </c>
      <c r="C215">
        <f t="shared" si="18"/>
        <v>1.1470163346261216E-10</v>
      </c>
      <c r="D215" s="13">
        <f t="shared" si="15"/>
        <v>14.666666666666666</v>
      </c>
      <c r="E215">
        <f t="shared" si="16"/>
        <v>0.11470163346261217</v>
      </c>
    </row>
    <row r="216" spans="2:5">
      <c r="B216">
        <f t="shared" si="17"/>
        <v>885</v>
      </c>
      <c r="C216">
        <f t="shared" si="18"/>
        <v>1.1428586152427727E-10</v>
      </c>
      <c r="D216" s="13">
        <f t="shared" si="15"/>
        <v>14.75</v>
      </c>
      <c r="E216">
        <f t="shared" si="16"/>
        <v>0.11428586152427726</v>
      </c>
    </row>
    <row r="217" spans="2:5">
      <c r="B217">
        <f t="shared" si="17"/>
        <v>890</v>
      </c>
      <c r="C217">
        <f t="shared" si="18"/>
        <v>1.1387793734206747E-10</v>
      </c>
      <c r="D217" s="13">
        <f t="shared" si="15"/>
        <v>14.833333333333334</v>
      </c>
      <c r="E217">
        <f t="shared" si="16"/>
        <v>0.11387793734206747</v>
      </c>
    </row>
    <row r="218" spans="2:5">
      <c r="B218">
        <f t="shared" si="17"/>
        <v>895</v>
      </c>
      <c r="C218">
        <f t="shared" si="18"/>
        <v>1.134777127884385E-10</v>
      </c>
      <c r="D218" s="13">
        <f t="shared" si="15"/>
        <v>14.916666666666666</v>
      </c>
      <c r="E218">
        <f t="shared" si="16"/>
        <v>0.1134777127884385</v>
      </c>
    </row>
    <row r="219" spans="2:5">
      <c r="B219">
        <f t="shared" si="17"/>
        <v>900</v>
      </c>
      <c r="C219">
        <f t="shared" si="18"/>
        <v>1.1308504253177516E-10</v>
      </c>
      <c r="D219" s="13">
        <f t="shared" si="15"/>
        <v>15</v>
      </c>
      <c r="E219">
        <f t="shared" si="16"/>
        <v>0.11308504253177516</v>
      </c>
    </row>
    <row r="220" spans="2:5">
      <c r="B220">
        <f t="shared" si="17"/>
        <v>905</v>
      </c>
      <c r="C220">
        <f t="shared" si="18"/>
        <v>1.1269978398361773E-10</v>
      </c>
      <c r="D220" s="13">
        <f t="shared" si="15"/>
        <v>15.083333333333334</v>
      </c>
      <c r="E220">
        <f t="shared" si="16"/>
        <v>0.11269978398361773</v>
      </c>
    </row>
    <row r="221" spans="2:5">
      <c r="B221">
        <f t="shared" si="17"/>
        <v>910</v>
      </c>
      <c r="C221">
        <f t="shared" si="18"/>
        <v>1.123217972468845E-10</v>
      </c>
      <c r="D221" s="13">
        <f t="shared" si="15"/>
        <v>15.166666666666666</v>
      </c>
      <c r="E221">
        <f t="shared" si="16"/>
        <v>0.1123217972468845</v>
      </c>
    </row>
    <row r="222" spans="2:5">
      <c r="B222">
        <f t="shared" si="17"/>
        <v>915</v>
      </c>
      <c r="C222">
        <f t="shared" si="18"/>
        <v>1.1195094506507167E-10</v>
      </c>
      <c r="D222" s="13">
        <f t="shared" si="15"/>
        <v>15.25</v>
      </c>
      <c r="E222">
        <f t="shared" si="16"/>
        <v>0.11195094506507167</v>
      </c>
    </row>
    <row r="223" spans="2:5">
      <c r="B223">
        <f t="shared" si="17"/>
        <v>920</v>
      </c>
      <c r="C223">
        <f t="shared" si="18"/>
        <v>1.1158709277241195E-10</v>
      </c>
      <c r="D223" s="13">
        <f t="shared" si="15"/>
        <v>15.333333333333334</v>
      </c>
      <c r="E223">
        <f t="shared" si="16"/>
        <v>0.11158709277241195</v>
      </c>
    </row>
    <row r="224" spans="2:5">
      <c r="B224">
        <f t="shared" si="17"/>
        <v>925</v>
      </c>
      <c r="C224">
        <f t="shared" si="18"/>
        <v>1.1123010824497419E-10</v>
      </c>
      <c r="D224" s="13">
        <f t="shared" si="15"/>
        <v>15.416666666666666</v>
      </c>
      <c r="E224">
        <f t="shared" si="16"/>
        <v>0.11123010824497419</v>
      </c>
    </row>
    <row r="225" spans="2:5">
      <c r="B225">
        <f t="shared" si="17"/>
        <v>930</v>
      </c>
      <c r="C225">
        <f t="shared" si="18"/>
        <v>1.1087986185268567E-10</v>
      </c>
      <c r="D225" s="13">
        <f t="shared" si="15"/>
        <v>15.5</v>
      </c>
      <c r="E225">
        <f t="shared" si="16"/>
        <v>0.11087986185268567</v>
      </c>
    </row>
    <row r="226" spans="2:5">
      <c r="B226">
        <f t="shared" si="17"/>
        <v>935</v>
      </c>
      <c r="C226">
        <f t="shared" si="18"/>
        <v>1.1053622641226027E-10</v>
      </c>
      <c r="D226" s="13">
        <f t="shared" si="15"/>
        <v>15.583333333333334</v>
      </c>
      <c r="E226">
        <f t="shared" si="16"/>
        <v>0.11053622641226027</v>
      </c>
    </row>
    <row r="227" spans="2:5">
      <c r="B227">
        <f t="shared" si="17"/>
        <v>940</v>
      </c>
      <c r="C227">
        <f t="shared" si="18"/>
        <v>1.1019907714101503E-10</v>
      </c>
      <c r="D227" s="13">
        <f t="shared" si="15"/>
        <v>15.666666666666666</v>
      </c>
      <c r="E227">
        <f t="shared" si="16"/>
        <v>0.11019907714101503</v>
      </c>
    </row>
    <row r="228" spans="2:5">
      <c r="B228">
        <f t="shared" si="17"/>
        <v>945</v>
      </c>
      <c r="C228">
        <f t="shared" si="18"/>
        <v>1.0986829161155835E-10</v>
      </c>
      <c r="D228" s="13">
        <f t="shared" si="15"/>
        <v>15.75</v>
      </c>
      <c r="E228">
        <f t="shared" si="16"/>
        <v>0.10986829161155835</v>
      </c>
    </row>
    <row r="229" spans="2:5">
      <c r="B229">
        <f t="shared" si="17"/>
        <v>950</v>
      </c>
      <c r="C229">
        <f t="shared" si="18"/>
        <v>1.0954374970733352E-10</v>
      </c>
      <c r="D229" s="13">
        <f t="shared" si="15"/>
        <v>15.833333333333334</v>
      </c>
      <c r="E229">
        <f t="shared" si="16"/>
        <v>0.10954374970733352</v>
      </c>
    </row>
    <row r="230" spans="2:5">
      <c r="B230">
        <f t="shared" si="17"/>
        <v>955</v>
      </c>
      <c r="C230">
        <f t="shared" si="18"/>
        <v>1.0922533357900144E-10</v>
      </c>
      <c r="D230" s="13">
        <f t="shared" si="15"/>
        <v>15.916666666666666</v>
      </c>
      <c r="E230">
        <f t="shared" si="16"/>
        <v>0.10922533357900144</v>
      </c>
    </row>
    <row r="231" spans="2:5">
      <c r="B231">
        <f t="shared" si="17"/>
        <v>960</v>
      </c>
      <c r="C231">
        <f t="shared" si="18"/>
        <v>1.0891292760164649E-10</v>
      </c>
      <c r="D231" s="13">
        <f t="shared" si="15"/>
        <v>16</v>
      </c>
      <c r="E231">
        <f t="shared" si="16"/>
        <v>0.10891292760164649</v>
      </c>
    </row>
    <row r="232" spans="2:5">
      <c r="B232">
        <f t="shared" si="17"/>
        <v>965</v>
      </c>
      <c r="C232">
        <f t="shared" si="18"/>
        <v>1.0860641833279026E-10</v>
      </c>
      <c r="D232" s="13">
        <f t="shared" ref="D232:D295" si="19">B232/60</f>
        <v>16.083333333333332</v>
      </c>
      <c r="E232">
        <f t="shared" ref="E232:E295" si="20">C232*10^9</f>
        <v>0.10860641833279026</v>
      </c>
    </row>
    <row r="233" spans="2:5">
      <c r="B233">
        <f t="shared" si="17"/>
        <v>970</v>
      </c>
      <c r="C233">
        <f t="shared" si="18"/>
        <v>1.0830569447119768E-10</v>
      </c>
      <c r="D233" s="13">
        <f t="shared" si="19"/>
        <v>16.166666666666668</v>
      </c>
      <c r="E233">
        <f t="shared" si="20"/>
        <v>0.10830569447119767</v>
      </c>
    </row>
    <row r="234" spans="2:5">
      <c r="B234">
        <f t="shared" si="17"/>
        <v>975</v>
      </c>
      <c r="C234">
        <f t="shared" si="18"/>
        <v>1.0801064681646077E-10</v>
      </c>
      <c r="D234" s="13">
        <f t="shared" si="19"/>
        <v>16.25</v>
      </c>
      <c r="E234">
        <f t="shared" si="20"/>
        <v>0.10801064681646078</v>
      </c>
    </row>
    <row r="235" spans="2:5">
      <c r="B235">
        <f t="shared" ref="B235:B298" si="21">B234+$J$31/372</f>
        <v>980</v>
      </c>
      <c r="C235">
        <f t="shared" si="18"/>
        <v>1.0772116822934525E-10</v>
      </c>
      <c r="D235" s="13">
        <f t="shared" si="19"/>
        <v>16.333333333333332</v>
      </c>
      <c r="E235">
        <f t="shared" si="20"/>
        <v>0.10772116822934526</v>
      </c>
    </row>
    <row r="236" spans="2:5">
      <c r="B236">
        <f t="shared" si="21"/>
        <v>985</v>
      </c>
      <c r="C236">
        <f t="shared" si="18"/>
        <v>1.074371535928855E-10</v>
      </c>
      <c r="D236" s="13">
        <f t="shared" si="19"/>
        <v>16.416666666666668</v>
      </c>
      <c r="E236">
        <f t="shared" si="20"/>
        <v>0.1074371535928855</v>
      </c>
    </row>
    <row r="237" spans="2:5">
      <c r="B237">
        <f t="shared" si="21"/>
        <v>990</v>
      </c>
      <c r="C237">
        <f t="shared" si="18"/>
        <v>1.0715849977421405E-10</v>
      </c>
      <c r="D237" s="13">
        <f t="shared" si="19"/>
        <v>16.5</v>
      </c>
      <c r="E237">
        <f t="shared" si="20"/>
        <v>0.10715849977421406</v>
      </c>
    </row>
    <row r="238" spans="2:5">
      <c r="B238">
        <f t="shared" si="21"/>
        <v>995</v>
      </c>
      <c r="C238">
        <f t="shared" si="18"/>
        <v>1.0688510558711133E-10</v>
      </c>
      <c r="D238" s="13">
        <f t="shared" si="19"/>
        <v>16.583333333333332</v>
      </c>
      <c r="E238">
        <f t="shared" si="20"/>
        <v>0.10688510558711134</v>
      </c>
    </row>
    <row r="239" spans="2:5">
      <c r="B239">
        <f t="shared" si="21"/>
        <v>1000</v>
      </c>
      <c r="C239">
        <f t="shared" si="18"/>
        <v>1.0661687175526248E-10</v>
      </c>
      <c r="D239" s="13">
        <f t="shared" si="19"/>
        <v>16.666666666666668</v>
      </c>
      <c r="E239">
        <f t="shared" si="20"/>
        <v>0.10661687175526248</v>
      </c>
    </row>
    <row r="240" spans="2:5">
      <c r="B240">
        <f t="shared" si="21"/>
        <v>1005</v>
      </c>
      <c r="C240">
        <f t="shared" si="18"/>
        <v>1.0635370087620762E-10</v>
      </c>
      <c r="D240" s="13">
        <f t="shared" si="19"/>
        <v>16.75</v>
      </c>
      <c r="E240">
        <f t="shared" si="20"/>
        <v>0.10635370087620763</v>
      </c>
    </row>
    <row r="241" spans="2:5">
      <c r="B241">
        <f t="shared" si="21"/>
        <v>1010</v>
      </c>
      <c r="C241">
        <f t="shared" si="18"/>
        <v>1.0609549738597251E-10</v>
      </c>
      <c r="D241" s="13">
        <f t="shared" si="19"/>
        <v>16.833333333333332</v>
      </c>
      <c r="E241">
        <f t="shared" si="20"/>
        <v>0.10609549738597251</v>
      </c>
    </row>
    <row r="242" spans="2:5">
      <c r="B242">
        <f t="shared" si="21"/>
        <v>1015</v>
      </c>
      <c r="C242">
        <f t="shared" si="18"/>
        <v>1.058421675243669E-10</v>
      </c>
      <c r="D242" s="13">
        <f t="shared" si="19"/>
        <v>16.916666666666668</v>
      </c>
      <c r="E242">
        <f t="shared" si="20"/>
        <v>0.1058421675243669</v>
      </c>
    </row>
    <row r="243" spans="2:5">
      <c r="B243" s="16">
        <f t="shared" si="21"/>
        <v>1020</v>
      </c>
      <c r="C243">
        <f>$E$36*EXP(-$E$32*(B243-720))+(1/$E$32)*($E$33+$E$34*((B243-720)-1/$E$32))</f>
        <v>1.0559361930093785E-10</v>
      </c>
      <c r="D243" s="13">
        <f t="shared" si="19"/>
        <v>17</v>
      </c>
      <c r="E243">
        <f t="shared" si="20"/>
        <v>0.10559361930093786</v>
      </c>
    </row>
    <row r="244" spans="2:5">
      <c r="B244">
        <f t="shared" si="21"/>
        <v>1025</v>
      </c>
      <c r="C244">
        <f>$F$36*EXP(-$F$32*(B244-1020))+(1/$F$32)*($F$33+$F$34*((B244-1020)-1/$F$32))</f>
        <v>8.1889534499195854E-10</v>
      </c>
      <c r="D244" s="13">
        <f t="shared" si="19"/>
        <v>17.083333333333332</v>
      </c>
      <c r="E244">
        <f t="shared" si="20"/>
        <v>0.8188953449919586</v>
      </c>
    </row>
    <row r="245" spans="2:5">
      <c r="B245">
        <f t="shared" si="21"/>
        <v>1030</v>
      </c>
      <c r="C245">
        <f t="shared" ref="C245:C279" si="22">$F$36*EXP(-$F$32*(B245-1020))+(1/$F$32)*($F$33+$F$34*((B245-1020)-1/$F$32))</f>
        <v>2.9413066015951167E-9</v>
      </c>
      <c r="D245" s="13">
        <f t="shared" si="19"/>
        <v>17.166666666666668</v>
      </c>
      <c r="E245">
        <f t="shared" si="20"/>
        <v>2.9413066015951168</v>
      </c>
    </row>
    <row r="246" spans="2:5">
      <c r="B246">
        <f t="shared" si="21"/>
        <v>1035</v>
      </c>
      <c r="C246">
        <f t="shared" si="22"/>
        <v>6.4462302406952555E-9</v>
      </c>
      <c r="D246" s="13">
        <f t="shared" si="19"/>
        <v>17.25</v>
      </c>
      <c r="E246">
        <f t="shared" si="20"/>
        <v>6.4462302406952556</v>
      </c>
    </row>
    <row r="247" spans="2:5">
      <c r="B247">
        <f t="shared" si="21"/>
        <v>1040</v>
      </c>
      <c r="C247">
        <f t="shared" si="22"/>
        <v>1.1307571138936528E-8</v>
      </c>
      <c r="D247" s="13">
        <f t="shared" si="19"/>
        <v>17.333333333333332</v>
      </c>
      <c r="E247">
        <f t="shared" si="20"/>
        <v>11.307571138936527</v>
      </c>
    </row>
    <row r="248" spans="2:5">
      <c r="B248">
        <f t="shared" si="21"/>
        <v>1045</v>
      </c>
      <c r="C248">
        <f t="shared" si="22"/>
        <v>1.7499726722235245E-8</v>
      </c>
      <c r="D248" s="13">
        <f t="shared" si="19"/>
        <v>17.416666666666668</v>
      </c>
      <c r="E248">
        <f t="shared" si="20"/>
        <v>17.499726722235245</v>
      </c>
    </row>
    <row r="249" spans="2:5">
      <c r="B249">
        <f t="shared" si="21"/>
        <v>1050</v>
      </c>
      <c r="C249">
        <f t="shared" si="22"/>
        <v>2.4997577668835609E-8</v>
      </c>
      <c r="D249" s="13">
        <f t="shared" si="19"/>
        <v>17.5</v>
      </c>
      <c r="E249">
        <f t="shared" si="20"/>
        <v>24.997577668835611</v>
      </c>
    </row>
    <row r="250" spans="2:5">
      <c r="B250">
        <f t="shared" si="21"/>
        <v>1055</v>
      </c>
      <c r="C250">
        <f t="shared" si="22"/>
        <v>3.3776478787852884E-8</v>
      </c>
      <c r="D250" s="13">
        <f t="shared" si="19"/>
        <v>17.583333333333332</v>
      </c>
      <c r="E250">
        <f t="shared" si="20"/>
        <v>33.776478787852881</v>
      </c>
    </row>
    <row r="251" spans="2:5">
      <c r="B251">
        <f t="shared" si="21"/>
        <v>1060</v>
      </c>
      <c r="C251">
        <f t="shared" si="22"/>
        <v>4.3812250069983214E-8</v>
      </c>
      <c r="D251" s="13">
        <f t="shared" si="19"/>
        <v>17.666666666666668</v>
      </c>
      <c r="E251">
        <f t="shared" si="20"/>
        <v>43.812250069983214</v>
      </c>
    </row>
    <row r="252" spans="2:5">
      <c r="B252">
        <f t="shared" si="21"/>
        <v>1065</v>
      </c>
      <c r="C252">
        <f>$F$36*EXP(-$F$32*(B252-1020))+(1/$F$32)*($F$33+$F$34*((B252-1020)-1/$F$32))</f>
        <v>5.5081167907132568E-8</v>
      </c>
      <c r="D252" s="13">
        <f t="shared" si="19"/>
        <v>17.75</v>
      </c>
      <c r="E252">
        <f t="shared" si="20"/>
        <v>55.081167907132567</v>
      </c>
    </row>
    <row r="253" spans="2:5">
      <c r="B253">
        <f t="shared" si="21"/>
        <v>1070</v>
      </c>
      <c r="C253">
        <f t="shared" si="22"/>
        <v>6.7559956477781643E-8</v>
      </c>
      <c r="D253" s="13">
        <f t="shared" si="19"/>
        <v>17.833333333333332</v>
      </c>
      <c r="E253">
        <f t="shared" si="20"/>
        <v>67.55995647778164</v>
      </c>
    </row>
    <row r="254" spans="2:5">
      <c r="B254">
        <f t="shared" si="21"/>
        <v>1075</v>
      </c>
      <c r="C254">
        <f t="shared" si="22"/>
        <v>8.1225779294941724E-8</v>
      </c>
      <c r="D254" s="13">
        <f t="shared" si="19"/>
        <v>17.916666666666668</v>
      </c>
      <c r="E254">
        <f t="shared" si="20"/>
        <v>81.225779294941731</v>
      </c>
    </row>
    <row r="255" spans="2:5">
      <c r="B255">
        <f t="shared" si="21"/>
        <v>1080</v>
      </c>
      <c r="C255">
        <f t="shared" si="22"/>
        <v>9.6056230913657658E-8</v>
      </c>
      <c r="D255" s="13">
        <f t="shared" si="19"/>
        <v>18</v>
      </c>
      <c r="E255">
        <f t="shared" si="20"/>
        <v>96.056230913657657</v>
      </c>
    </row>
    <row r="256" spans="2:5">
      <c r="B256">
        <f t="shared" si="21"/>
        <v>1085</v>
      </c>
      <c r="C256">
        <f t="shared" si="22"/>
        <v>1.1202932879502176E-7</v>
      </c>
      <c r="D256" s="13">
        <f t="shared" si="19"/>
        <v>18.083333333333332</v>
      </c>
      <c r="E256">
        <f t="shared" si="20"/>
        <v>112.02932879502177</v>
      </c>
    </row>
    <row r="257" spans="2:5">
      <c r="B257">
        <f t="shared" si="21"/>
        <v>1090</v>
      </c>
      <c r="C257">
        <f t="shared" si="22"/>
        <v>1.2912350532376245E-7</v>
      </c>
      <c r="D257" s="13">
        <f t="shared" si="19"/>
        <v>18.166666666666668</v>
      </c>
      <c r="E257">
        <f t="shared" si="20"/>
        <v>129.12350532376246</v>
      </c>
    </row>
    <row r="258" spans="2:5">
      <c r="B258">
        <f t="shared" si="21"/>
        <v>1095</v>
      </c>
      <c r="C258">
        <f t="shared" si="22"/>
        <v>1.4731759997650135E-7</v>
      </c>
      <c r="D258" s="13">
        <f t="shared" si="19"/>
        <v>18.25</v>
      </c>
      <c r="E258">
        <f t="shared" si="20"/>
        <v>147.31759997650136</v>
      </c>
    </row>
    <row r="259" spans="2:5">
      <c r="B259">
        <f t="shared" si="21"/>
        <v>1100</v>
      </c>
      <c r="C259">
        <f t="shared" si="22"/>
        <v>1.6659085163783124E-7</v>
      </c>
      <c r="D259" s="13">
        <f t="shared" si="19"/>
        <v>18.333333333333332</v>
      </c>
      <c r="E259">
        <f t="shared" si="20"/>
        <v>166.59085163783124</v>
      </c>
    </row>
    <row r="260" spans="2:5">
      <c r="B260">
        <f t="shared" si="21"/>
        <v>1105</v>
      </c>
      <c r="C260">
        <f t="shared" si="22"/>
        <v>1.8692289106143317E-7</v>
      </c>
      <c r="D260" s="13">
        <f t="shared" si="19"/>
        <v>18.416666666666668</v>
      </c>
      <c r="E260">
        <f t="shared" si="20"/>
        <v>186.92289106143318</v>
      </c>
    </row>
    <row r="261" spans="2:5">
      <c r="B261">
        <f t="shared" si="21"/>
        <v>1110</v>
      </c>
      <c r="C261">
        <f t="shared" si="22"/>
        <v>2.0829373347349249E-7</v>
      </c>
      <c r="D261" s="13">
        <f t="shared" si="19"/>
        <v>18.5</v>
      </c>
      <c r="E261">
        <f t="shared" si="20"/>
        <v>208.29373347349249</v>
      </c>
    </row>
    <row r="262" spans="2:5">
      <c r="B262">
        <f t="shared" si="21"/>
        <v>1115</v>
      </c>
      <c r="C262">
        <f t="shared" si="22"/>
        <v>2.306837713157208E-7</v>
      </c>
      <c r="D262" s="13">
        <f t="shared" si="19"/>
        <v>18.583333333333332</v>
      </c>
      <c r="E262">
        <f t="shared" si="20"/>
        <v>230.6837713157208</v>
      </c>
    </row>
    <row r="263" spans="2:5">
      <c r="B263">
        <f t="shared" si="21"/>
        <v>1120</v>
      </c>
      <c r="C263">
        <f t="shared" si="22"/>
        <v>2.5407376712535966E-7</v>
      </c>
      <c r="D263" s="13">
        <f t="shared" si="19"/>
        <v>18.666666666666668</v>
      </c>
      <c r="E263">
        <f t="shared" si="20"/>
        <v>254.07376712535967</v>
      </c>
    </row>
    <row r="264" spans="2:5">
      <c r="B264">
        <f t="shared" si="21"/>
        <v>1125</v>
      </c>
      <c r="C264">
        <f t="shared" si="22"/>
        <v>2.7844484654957192E-7</v>
      </c>
      <c r="D264" s="13">
        <f t="shared" si="19"/>
        <v>18.75</v>
      </c>
      <c r="E264">
        <f t="shared" si="20"/>
        <v>278.44484654957193</v>
      </c>
    </row>
    <row r="265" spans="2:5">
      <c r="B265">
        <f t="shared" si="21"/>
        <v>1130</v>
      </c>
      <c r="C265">
        <f t="shared" si="22"/>
        <v>3.0377849149169115E-7</v>
      </c>
      <c r="D265" s="13">
        <f t="shared" si="19"/>
        <v>18.833333333333332</v>
      </c>
      <c r="E265">
        <f t="shared" si="20"/>
        <v>303.77849149169117</v>
      </c>
    </row>
    <row r="266" spans="2:5">
      <c r="B266">
        <f t="shared" si="21"/>
        <v>1135</v>
      </c>
      <c r="C266">
        <f t="shared" si="22"/>
        <v>3.3005653338683254E-7</v>
      </c>
      <c r="D266" s="13">
        <f t="shared" si="19"/>
        <v>18.916666666666668</v>
      </c>
      <c r="E266">
        <f t="shared" si="20"/>
        <v>330.05653338683254</v>
      </c>
    </row>
    <row r="267" spans="2:5">
      <c r="B267">
        <f t="shared" si="21"/>
        <v>1140</v>
      </c>
      <c r="C267">
        <f t="shared" si="22"/>
        <v>3.5726114660442983E-7</v>
      </c>
      <c r="D267" s="13">
        <f t="shared" si="19"/>
        <v>19</v>
      </c>
      <c r="E267">
        <f t="shared" si="20"/>
        <v>357.26114660442983</v>
      </c>
    </row>
    <row r="268" spans="2:5">
      <c r="B268">
        <f t="shared" si="21"/>
        <v>1145</v>
      </c>
      <c r="C268">
        <f t="shared" si="22"/>
        <v>3.8537484197530026E-7</v>
      </c>
      <c r="D268" s="13">
        <f t="shared" si="19"/>
        <v>19.083333333333332</v>
      </c>
      <c r="E268">
        <f t="shared" si="20"/>
        <v>385.37484197530028</v>
      </c>
    </row>
    <row r="269" spans="2:5">
      <c r="B269">
        <f t="shared" si="21"/>
        <v>1150</v>
      </c>
      <c r="C269">
        <f t="shared" si="22"/>
        <v>4.1438046044088452E-7</v>
      </c>
      <c r="D269" s="13">
        <f t="shared" si="19"/>
        <v>19.166666666666668</v>
      </c>
      <c r="E269">
        <f t="shared" si="20"/>
        <v>414.38046044088452</v>
      </c>
    </row>
    <row r="270" spans="2:5">
      <c r="B270">
        <f t="shared" si="21"/>
        <v>1155</v>
      </c>
      <c r="C270">
        <f t="shared" si="22"/>
        <v>4.4426116682236574E-7</v>
      </c>
      <c r="D270" s="13">
        <f t="shared" si="19"/>
        <v>19.25</v>
      </c>
      <c r="E270">
        <f t="shared" si="20"/>
        <v>444.26116682236574</v>
      </c>
    </row>
    <row r="271" spans="2:5">
      <c r="B271">
        <f t="shared" si="21"/>
        <v>1160</v>
      </c>
      <c r="C271">
        <f t="shared" si="22"/>
        <v>4.750004437073853E-7</v>
      </c>
      <c r="D271" s="13">
        <f t="shared" si="19"/>
        <v>19.333333333333332</v>
      </c>
      <c r="E271">
        <f t="shared" si="20"/>
        <v>475.00044370738527</v>
      </c>
    </row>
    <row r="272" spans="2:5">
      <c r="B272">
        <f t="shared" si="21"/>
        <v>1165</v>
      </c>
      <c r="C272">
        <f t="shared" si="22"/>
        <v>5.0658208545216024E-7</v>
      </c>
      <c r="D272" s="13">
        <f t="shared" si="19"/>
        <v>19.416666666666668</v>
      </c>
      <c r="E272">
        <f t="shared" si="20"/>
        <v>506.58208545216024</v>
      </c>
    </row>
    <row r="273" spans="2:5">
      <c r="B273">
        <f t="shared" si="21"/>
        <v>1170</v>
      </c>
      <c r="C273">
        <f t="shared" si="22"/>
        <v>5.3899019229680251E-7</v>
      </c>
      <c r="D273" s="13">
        <f t="shared" si="19"/>
        <v>19.5</v>
      </c>
      <c r="E273">
        <f t="shared" si="20"/>
        <v>538.99019229680255</v>
      </c>
    </row>
    <row r="274" spans="2:5">
      <c r="B274">
        <f t="shared" si="21"/>
        <v>1175</v>
      </c>
      <c r="C274">
        <f t="shared" si="22"/>
        <v>5.7220916459171667E-7</v>
      </c>
      <c r="D274" s="13">
        <f t="shared" si="19"/>
        <v>19.583333333333332</v>
      </c>
      <c r="E274">
        <f t="shared" si="20"/>
        <v>572.20916459171667</v>
      </c>
    </row>
    <row r="275" spans="2:5">
      <c r="B275">
        <f t="shared" si="21"/>
        <v>1180</v>
      </c>
      <c r="C275">
        <f t="shared" si="22"/>
        <v>6.0622369713297369E-7</v>
      </c>
      <c r="D275" s="13">
        <f t="shared" si="19"/>
        <v>19.666666666666668</v>
      </c>
      <c r="E275">
        <f t="shared" si="20"/>
        <v>606.22369713297371</v>
      </c>
    </row>
    <row r="276" spans="2:5">
      <c r="B276">
        <f t="shared" si="21"/>
        <v>1185</v>
      </c>
      <c r="C276">
        <f t="shared" si="22"/>
        <v>6.4101877360460714E-7</v>
      </c>
      <c r="D276" s="13">
        <f t="shared" si="19"/>
        <v>19.75</v>
      </c>
      <c r="E276">
        <f t="shared" si="20"/>
        <v>641.01877360460719</v>
      </c>
    </row>
    <row r="277" spans="2:5">
      <c r="B277">
        <f t="shared" si="21"/>
        <v>1190</v>
      </c>
      <c r="C277">
        <f t="shared" si="22"/>
        <v>6.7657966112580983E-7</v>
      </c>
      <c r="D277" s="13">
        <f t="shared" si="19"/>
        <v>19.833333333333332</v>
      </c>
      <c r="E277">
        <f t="shared" si="20"/>
        <v>676.57966112580982</v>
      </c>
    </row>
    <row r="278" spans="2:5">
      <c r="B278">
        <f t="shared" si="21"/>
        <v>1195</v>
      </c>
      <c r="C278">
        <f t="shared" si="22"/>
        <v>7.1289190490105337E-7</v>
      </c>
      <c r="D278" s="13">
        <f t="shared" si="19"/>
        <v>19.916666666666668</v>
      </c>
      <c r="E278">
        <f t="shared" si="20"/>
        <v>712.89190490105341</v>
      </c>
    </row>
    <row r="279" spans="2:5">
      <c r="B279" s="16">
        <f t="shared" si="21"/>
        <v>1200</v>
      </c>
      <c r="C279">
        <f t="shared" si="22"/>
        <v>7.4994132297118932E-7</v>
      </c>
      <c r="D279" s="13">
        <f t="shared" si="19"/>
        <v>20</v>
      </c>
      <c r="E279">
        <f t="shared" si="20"/>
        <v>749.94132297118938</v>
      </c>
    </row>
    <row r="280" spans="2:5">
      <c r="B280">
        <f t="shared" si="21"/>
        <v>1205</v>
      </c>
      <c r="C280">
        <f>$G$36*EXP(-$G$32*(B280-1200))+(1/$G$32)*($G$33+$G$34*((B280-1200)-1/$G$32))</f>
        <v>7.8700045548109089E-7</v>
      </c>
      <c r="D280" s="13">
        <f t="shared" si="19"/>
        <v>20.083333333333332</v>
      </c>
      <c r="E280">
        <f t="shared" si="20"/>
        <v>787.00045548109085</v>
      </c>
    </row>
    <row r="281" spans="2:5">
      <c r="B281">
        <f t="shared" si="21"/>
        <v>1210</v>
      </c>
      <c r="C281">
        <f t="shared" ref="C281:C315" si="23">$G$36*EXP(-$G$32*(B281-1200))+(1/$G$32)*($G$33+$G$34*((B281-1200)-1/$G$32))</f>
        <v>8.2336009144654052E-7</v>
      </c>
      <c r="D281" s="13">
        <f t="shared" si="19"/>
        <v>20.166666666666668</v>
      </c>
      <c r="E281">
        <f t="shared" si="20"/>
        <v>823.36009144654054</v>
      </c>
    </row>
    <row r="282" spans="2:5">
      <c r="B282">
        <f t="shared" si="21"/>
        <v>1215</v>
      </c>
      <c r="C282">
        <f t="shared" si="23"/>
        <v>8.590334339670861E-7</v>
      </c>
      <c r="D282" s="13">
        <f t="shared" si="19"/>
        <v>20.25</v>
      </c>
      <c r="E282">
        <f t="shared" si="20"/>
        <v>859.03343396708613</v>
      </c>
    </row>
    <row r="283" spans="2:5">
      <c r="B283">
        <f t="shared" si="21"/>
        <v>1220</v>
      </c>
      <c r="C283">
        <f t="shared" si="23"/>
        <v>8.940334369318419E-7</v>
      </c>
      <c r="D283" s="13">
        <f t="shared" si="19"/>
        <v>20.333333333333332</v>
      </c>
      <c r="E283">
        <f t="shared" si="20"/>
        <v>894.03343693184195</v>
      </c>
    </row>
    <row r="284" spans="2:5">
      <c r="B284">
        <f t="shared" si="21"/>
        <v>1225</v>
      </c>
      <c r="C284">
        <f t="shared" si="23"/>
        <v>9.2837280972337039E-7</v>
      </c>
      <c r="D284" s="13">
        <f t="shared" si="19"/>
        <v>20.416666666666668</v>
      </c>
      <c r="E284">
        <f t="shared" si="20"/>
        <v>928.37280972337044</v>
      </c>
    </row>
    <row r="285" spans="2:5">
      <c r="B285">
        <f t="shared" si="21"/>
        <v>1230</v>
      </c>
      <c r="C285">
        <f t="shared" si="23"/>
        <v>9.6206402183278067E-7</v>
      </c>
      <c r="D285" s="13">
        <f t="shared" si="19"/>
        <v>20.5</v>
      </c>
      <c r="E285">
        <f t="shared" si="20"/>
        <v>962.06402183278067</v>
      </c>
    </row>
    <row r="286" spans="2:5">
      <c r="B286">
        <f t="shared" si="21"/>
        <v>1235</v>
      </c>
      <c r="C286">
        <f t="shared" si="23"/>
        <v>9.9511930738771351E-7</v>
      </c>
      <c r="D286" s="13">
        <f t="shared" si="19"/>
        <v>20.583333333333332</v>
      </c>
      <c r="E286">
        <f t="shared" si="20"/>
        <v>995.11930738771355</v>
      </c>
    </row>
    <row r="287" spans="2:5">
      <c r="B287">
        <f t="shared" si="21"/>
        <v>1240</v>
      </c>
      <c r="C287">
        <f t="shared" si="23"/>
        <v>1.0275506695948623E-6</v>
      </c>
      <c r="D287" s="13">
        <f t="shared" si="19"/>
        <v>20.666666666666668</v>
      </c>
      <c r="E287">
        <f t="shared" si="20"/>
        <v>1027.5506695948623</v>
      </c>
    </row>
    <row r="288" spans="2:5">
      <c r="B288">
        <f t="shared" si="21"/>
        <v>1245</v>
      </c>
      <c r="C288">
        <f t="shared" si="23"/>
        <v>1.059369885098639E-6</v>
      </c>
      <c r="D288" s="13">
        <f t="shared" si="19"/>
        <v>20.75</v>
      </c>
      <c r="E288">
        <f t="shared" si="20"/>
        <v>1059.3698850986391</v>
      </c>
    </row>
    <row r="289" spans="2:5">
      <c r="B289">
        <f t="shared" si="21"/>
        <v>1250</v>
      </c>
      <c r="C289">
        <f t="shared" si="23"/>
        <v>1.0905885082575698E-6</v>
      </c>
      <c r="D289" s="13">
        <f t="shared" si="19"/>
        <v>20.833333333333332</v>
      </c>
      <c r="E289">
        <f t="shared" si="20"/>
        <v>1090.5885082575699</v>
      </c>
    </row>
    <row r="290" spans="2:5">
      <c r="B290">
        <f t="shared" si="21"/>
        <v>1255</v>
      </c>
      <c r="C290">
        <f t="shared" si="23"/>
        <v>1.1212178753399748E-6</v>
      </c>
      <c r="D290" s="13">
        <f t="shared" si="19"/>
        <v>20.916666666666668</v>
      </c>
      <c r="E290">
        <f t="shared" si="20"/>
        <v>1121.2178753399749</v>
      </c>
    </row>
    <row r="291" spans="2:5">
      <c r="B291">
        <f t="shared" si="21"/>
        <v>1260</v>
      </c>
      <c r="C291">
        <f t="shared" si="23"/>
        <v>1.1512691086404527E-6</v>
      </c>
      <c r="D291" s="13">
        <f t="shared" si="19"/>
        <v>21</v>
      </c>
      <c r="E291">
        <f t="shared" si="20"/>
        <v>1151.2691086404527</v>
      </c>
    </row>
    <row r="292" spans="2:5">
      <c r="B292">
        <f t="shared" si="21"/>
        <v>1265</v>
      </c>
      <c r="C292">
        <f t="shared" si="23"/>
        <v>1.1807531205186643E-6</v>
      </c>
      <c r="D292" s="13">
        <f t="shared" si="19"/>
        <v>21.083333333333332</v>
      </c>
      <c r="E292">
        <f t="shared" si="20"/>
        <v>1180.7531205186642</v>
      </c>
    </row>
    <row r="293" spans="2:5">
      <c r="B293">
        <f t="shared" si="21"/>
        <v>1270</v>
      </c>
      <c r="C293">
        <f t="shared" si="23"/>
        <v>1.2096806173618878E-6</v>
      </c>
      <c r="D293" s="13">
        <f t="shared" si="19"/>
        <v>21.166666666666668</v>
      </c>
      <c r="E293">
        <f t="shared" si="20"/>
        <v>1209.6806173618877</v>
      </c>
    </row>
    <row r="294" spans="2:5">
      <c r="B294">
        <f t="shared" si="21"/>
        <v>1275</v>
      </c>
      <c r="C294">
        <f t="shared" si="23"/>
        <v>1.2380621034727743E-6</v>
      </c>
      <c r="D294" s="13">
        <f t="shared" si="19"/>
        <v>21.25</v>
      </c>
      <c r="E294">
        <f t="shared" si="20"/>
        <v>1238.0621034727744</v>
      </c>
    </row>
    <row r="295" spans="2:5">
      <c r="B295">
        <f t="shared" si="21"/>
        <v>1280</v>
      </c>
      <c r="C295">
        <f t="shared" si="23"/>
        <v>1.2659078848837284E-6</v>
      </c>
      <c r="D295" s="13">
        <f t="shared" si="19"/>
        <v>21.333333333333332</v>
      </c>
      <c r="E295">
        <f t="shared" si="20"/>
        <v>1265.9078848837285</v>
      </c>
    </row>
    <row r="296" spans="2:5">
      <c r="B296">
        <f t="shared" si="21"/>
        <v>1285</v>
      </c>
      <c r="C296">
        <f t="shared" si="23"/>
        <v>1.293228073099285E-6</v>
      </c>
      <c r="D296" s="13">
        <f t="shared" ref="D296:D359" si="24">B296/60</f>
        <v>21.416666666666668</v>
      </c>
      <c r="E296">
        <f t="shared" ref="E296:E359" si="25">C296*10^9</f>
        <v>1293.228073099285</v>
      </c>
    </row>
    <row r="297" spans="2:5">
      <c r="B297">
        <f t="shared" si="21"/>
        <v>1290</v>
      </c>
      <c r="C297">
        <f t="shared" si="23"/>
        <v>1.3200325887678533E-6</v>
      </c>
      <c r="D297" s="13">
        <f t="shared" si="24"/>
        <v>21.5</v>
      </c>
      <c r="E297">
        <f t="shared" si="25"/>
        <v>1320.0325887678532</v>
      </c>
    </row>
    <row r="298" spans="2:5">
      <c r="B298">
        <f t="shared" si="21"/>
        <v>1295</v>
      </c>
      <c r="C298">
        <f t="shared" si="23"/>
        <v>1.3463311652841527E-6</v>
      </c>
      <c r="D298" s="13">
        <f t="shared" si="24"/>
        <v>21.583333333333332</v>
      </c>
      <c r="E298">
        <f t="shared" si="25"/>
        <v>1346.3311652841526</v>
      </c>
    </row>
    <row r="299" spans="2:5">
      <c r="B299">
        <f t="shared" ref="B299:B362" si="26">B298+$J$31/372</f>
        <v>1300</v>
      </c>
      <c r="C299">
        <f t="shared" si="23"/>
        <v>1.3721333523236545E-6</v>
      </c>
      <c r="D299" s="13">
        <f t="shared" si="24"/>
        <v>21.666666666666668</v>
      </c>
      <c r="E299">
        <f t="shared" si="25"/>
        <v>1372.1333523236544</v>
      </c>
    </row>
    <row r="300" spans="2:5">
      <c r="B300">
        <f t="shared" si="26"/>
        <v>1305</v>
      </c>
      <c r="C300">
        <f t="shared" si="23"/>
        <v>1.3974485193103091E-6</v>
      </c>
      <c r="D300" s="13">
        <f t="shared" si="24"/>
        <v>21.75</v>
      </c>
      <c r="E300">
        <f t="shared" si="25"/>
        <v>1397.4485193103092</v>
      </c>
    </row>
    <row r="301" spans="2:5">
      <c r="B301">
        <f t="shared" si="26"/>
        <v>1310</v>
      </c>
      <c r="C301">
        <f t="shared" si="23"/>
        <v>1.4222858588188205E-6</v>
      </c>
      <c r="D301" s="13">
        <f t="shared" si="24"/>
        <v>21.833333333333332</v>
      </c>
      <c r="E301">
        <f t="shared" si="25"/>
        <v>1422.2858588188205</v>
      </c>
    </row>
    <row r="302" spans="2:5">
      <c r="B302">
        <f t="shared" si="26"/>
        <v>1315</v>
      </c>
      <c r="C302">
        <f t="shared" si="23"/>
        <v>1.4466543899127001E-6</v>
      </c>
      <c r="D302" s="13">
        <f t="shared" si="24"/>
        <v>21.916666666666668</v>
      </c>
      <c r="E302">
        <f t="shared" si="25"/>
        <v>1446.6543899127</v>
      </c>
    </row>
    <row r="303" spans="2:5">
      <c r="B303">
        <f t="shared" si="26"/>
        <v>1320</v>
      </c>
      <c r="C303">
        <f t="shared" si="23"/>
        <v>1.4705629614193175E-6</v>
      </c>
      <c r="D303" s="13">
        <f t="shared" si="24"/>
        <v>22</v>
      </c>
      <c r="E303">
        <f t="shared" si="25"/>
        <v>1470.5629614193174</v>
      </c>
    </row>
    <row r="304" spans="2:5">
      <c r="B304">
        <f t="shared" si="26"/>
        <v>1325</v>
      </c>
      <c r="C304">
        <f t="shared" si="23"/>
        <v>1.4940202551431322E-6</v>
      </c>
      <c r="D304" s="13">
        <f t="shared" si="24"/>
        <v>22.083333333333332</v>
      </c>
      <c r="E304">
        <f t="shared" si="25"/>
        <v>1494.0202551431321</v>
      </c>
    </row>
    <row r="305" spans="2:5">
      <c r="B305">
        <f t="shared" si="26"/>
        <v>1330</v>
      </c>
      <c r="C305">
        <f t="shared" si="23"/>
        <v>1.5170347890182747E-6</v>
      </c>
      <c r="D305" s="13">
        <f t="shared" si="24"/>
        <v>22.166666666666668</v>
      </c>
      <c r="E305">
        <f t="shared" si="25"/>
        <v>1517.0347890182748</v>
      </c>
    </row>
    <row r="306" spans="2:5">
      <c r="B306">
        <f t="shared" si="26"/>
        <v>1335</v>
      </c>
      <c r="C306">
        <f t="shared" si="23"/>
        <v>1.5396149202016234E-6</v>
      </c>
      <c r="D306" s="13">
        <f t="shared" si="24"/>
        <v>22.25</v>
      </c>
      <c r="E306">
        <f t="shared" si="25"/>
        <v>1539.6149202016234</v>
      </c>
    </row>
    <row r="307" spans="2:5">
      <c r="B307">
        <f t="shared" si="26"/>
        <v>1340</v>
      </c>
      <c r="C307">
        <f t="shared" si="23"/>
        <v>1.5617688481074992E-6</v>
      </c>
      <c r="D307" s="13">
        <f t="shared" si="24"/>
        <v>22.333333333333332</v>
      </c>
      <c r="E307">
        <f t="shared" si="25"/>
        <v>1561.7688481074993</v>
      </c>
    </row>
    <row r="308" spans="2:5">
      <c r="B308">
        <f t="shared" si="26"/>
        <v>1345</v>
      </c>
      <c r="C308">
        <f t="shared" si="23"/>
        <v>1.5835046173850784E-6</v>
      </c>
      <c r="D308" s="13">
        <f t="shared" si="24"/>
        <v>22.416666666666668</v>
      </c>
      <c r="E308">
        <f t="shared" si="25"/>
        <v>1583.5046173850785</v>
      </c>
    </row>
    <row r="309" spans="2:5">
      <c r="B309">
        <f t="shared" si="26"/>
        <v>1350</v>
      </c>
      <c r="C309">
        <f t="shared" si="23"/>
        <v>1.6048301208396081E-6</v>
      </c>
      <c r="D309" s="13">
        <f t="shared" si="24"/>
        <v>22.5</v>
      </c>
      <c r="E309">
        <f t="shared" si="25"/>
        <v>1604.8301208396081</v>
      </c>
    </row>
    <row r="310" spans="2:5">
      <c r="B310">
        <f t="shared" si="26"/>
        <v>1355</v>
      </c>
      <c r="C310">
        <f t="shared" si="23"/>
        <v>1.6257531022984822E-6</v>
      </c>
      <c r="D310" s="13">
        <f t="shared" si="24"/>
        <v>22.583333333333332</v>
      </c>
      <c r="E310">
        <f t="shared" si="25"/>
        <v>1625.7531022984822</v>
      </c>
    </row>
    <row r="311" spans="2:5">
      <c r="B311">
        <f t="shared" si="26"/>
        <v>1360</v>
      </c>
      <c r="C311">
        <f t="shared" si="23"/>
        <v>1.6462811594232206E-6</v>
      </c>
      <c r="D311" s="13">
        <f t="shared" si="24"/>
        <v>22.666666666666668</v>
      </c>
      <c r="E311">
        <f t="shared" si="25"/>
        <v>1646.2811594232205</v>
      </c>
    </row>
    <row r="312" spans="2:5">
      <c r="B312">
        <f t="shared" si="26"/>
        <v>1365</v>
      </c>
      <c r="C312">
        <f t="shared" si="23"/>
        <v>1.6664217464683713E-6</v>
      </c>
      <c r="D312" s="13">
        <f t="shared" si="24"/>
        <v>22.75</v>
      </c>
      <c r="E312">
        <f t="shared" si="25"/>
        <v>1666.4217464683713</v>
      </c>
    </row>
    <row r="313" spans="2:5">
      <c r="B313">
        <f t="shared" si="26"/>
        <v>1370</v>
      </c>
      <c r="C313">
        <f t="shared" si="23"/>
        <v>1.6861821769883369E-6</v>
      </c>
      <c r="D313" s="13">
        <f t="shared" si="24"/>
        <v>22.833333333333332</v>
      </c>
      <c r="E313">
        <f t="shared" si="25"/>
        <v>1686.1821769883368</v>
      </c>
    </row>
    <row r="314" spans="2:5">
      <c r="B314">
        <f t="shared" si="26"/>
        <v>1375</v>
      </c>
      <c r="C314">
        <f t="shared" si="23"/>
        <v>1.7055696264931129E-6</v>
      </c>
      <c r="D314" s="13">
        <f t="shared" si="24"/>
        <v>22.916666666666668</v>
      </c>
      <c r="E314">
        <f t="shared" si="25"/>
        <v>1705.569626493113</v>
      </c>
    </row>
    <row r="315" spans="2:5">
      <c r="B315" s="16">
        <f t="shared" si="26"/>
        <v>1380</v>
      </c>
      <c r="C315">
        <f t="shared" si="23"/>
        <v>1.7245911350538932E-6</v>
      </c>
      <c r="D315" s="13">
        <f t="shared" si="24"/>
        <v>23</v>
      </c>
      <c r="E315">
        <f t="shared" si="25"/>
        <v>1724.5911350538931</v>
      </c>
    </row>
    <row r="316" spans="2:5">
      <c r="B316">
        <f t="shared" si="26"/>
        <v>1385</v>
      </c>
      <c r="C316">
        <f>$H$36*EXP(-$H$32*(B316-1380))+(1/$H$32)*($H$33+$H$34*((B316-1380)-1/$H$32))</f>
        <v>1.7425400642769708E-6</v>
      </c>
      <c r="D316" s="13">
        <f t="shared" si="24"/>
        <v>23.083333333333332</v>
      </c>
      <c r="E316">
        <f t="shared" si="25"/>
        <v>1742.5400642769707</v>
      </c>
    </row>
    <row r="317" spans="2:5">
      <c r="B317">
        <f t="shared" si="26"/>
        <v>1390</v>
      </c>
      <c r="C317">
        <f t="shared" ref="C317:C351" si="27">$H$36*EXP(-$H$32*(B317-1380))+(1/$H$32)*($H$33+$H$34*((B317-1380)-1/$H$32))</f>
        <v>1.7587276316314145E-6</v>
      </c>
      <c r="D317" s="13">
        <f t="shared" si="24"/>
        <v>23.166666666666668</v>
      </c>
      <c r="E317">
        <f t="shared" si="25"/>
        <v>1758.7276316314146</v>
      </c>
    </row>
    <row r="318" spans="2:5">
      <c r="B318">
        <f t="shared" si="26"/>
        <v>1395</v>
      </c>
      <c r="C318">
        <f t="shared" si="27"/>
        <v>1.773187083080021E-6</v>
      </c>
      <c r="D318" s="13">
        <f t="shared" si="24"/>
        <v>23.25</v>
      </c>
      <c r="E318">
        <f t="shared" si="25"/>
        <v>1773.187083080021</v>
      </c>
    </row>
    <row r="319" spans="2:5">
      <c r="B319">
        <f t="shared" si="26"/>
        <v>1400</v>
      </c>
      <c r="C319">
        <f t="shared" si="27"/>
        <v>1.7859510370631765E-6</v>
      </c>
      <c r="D319" s="13">
        <f t="shared" si="24"/>
        <v>23.333333333333332</v>
      </c>
      <c r="E319">
        <f t="shared" si="25"/>
        <v>1785.9510370631765</v>
      </c>
    </row>
    <row r="320" spans="2:5">
      <c r="B320">
        <f t="shared" si="26"/>
        <v>1405</v>
      </c>
      <c r="C320">
        <f t="shared" si="27"/>
        <v>1.7970514963434358E-6</v>
      </c>
      <c r="D320" s="13">
        <f t="shared" si="24"/>
        <v>23.416666666666668</v>
      </c>
      <c r="E320">
        <f t="shared" si="25"/>
        <v>1797.0514963434357</v>
      </c>
    </row>
    <row r="321" spans="2:5">
      <c r="B321">
        <f t="shared" si="26"/>
        <v>1410</v>
      </c>
      <c r="C321">
        <f t="shared" si="27"/>
        <v>1.8065198596265313E-6</v>
      </c>
      <c r="D321" s="13">
        <f t="shared" si="24"/>
        <v>23.5</v>
      </c>
      <c r="E321">
        <f t="shared" si="25"/>
        <v>1806.5198596265313</v>
      </c>
    </row>
    <row r="322" spans="2:5">
      <c r="B322">
        <f t="shared" si="26"/>
        <v>1415</v>
      </c>
      <c r="C322">
        <f t="shared" si="27"/>
        <v>1.8143869329630354E-6</v>
      </c>
      <c r="D322" s="13">
        <f t="shared" si="24"/>
        <v>23.583333333333332</v>
      </c>
      <c r="E322">
        <f t="shared" si="25"/>
        <v>1814.3869329630354</v>
      </c>
    </row>
    <row r="323" spans="2:5">
      <c r="B323">
        <f t="shared" si="26"/>
        <v>1420</v>
      </c>
      <c r="C323">
        <f t="shared" si="27"/>
        <v>1.8206829409348099E-6</v>
      </c>
      <c r="D323" s="13">
        <f t="shared" si="24"/>
        <v>23.666666666666668</v>
      </c>
      <c r="E323">
        <f t="shared" si="25"/>
        <v>1820.6829409348099</v>
      </c>
    </row>
    <row r="324" spans="2:5">
      <c r="B324">
        <f t="shared" si="26"/>
        <v>1425</v>
      </c>
      <c r="C324">
        <f t="shared" si="27"/>
        <v>1.8254375376303166E-6</v>
      </c>
      <c r="D324" s="13">
        <f t="shared" si="24"/>
        <v>23.75</v>
      </c>
      <c r="E324">
        <f t="shared" si="25"/>
        <v>1825.4375376303167</v>
      </c>
    </row>
    <row r="325" spans="2:5">
      <c r="B325">
        <f t="shared" si="26"/>
        <v>1430</v>
      </c>
      <c r="C325">
        <f t="shared" si="27"/>
        <v>1.8286798174127608E-6</v>
      </c>
      <c r="D325" s="13">
        <f t="shared" si="24"/>
        <v>23.833333333333332</v>
      </c>
      <c r="E325">
        <f t="shared" si="25"/>
        <v>1828.6798174127607</v>
      </c>
    </row>
    <row r="326" spans="2:5">
      <c r="B326">
        <f t="shared" si="26"/>
        <v>1435</v>
      </c>
      <c r="C326">
        <f t="shared" si="27"/>
        <v>1.8304383254849885E-6</v>
      </c>
      <c r="D326" s="13">
        <f t="shared" si="24"/>
        <v>23.916666666666668</v>
      </c>
      <c r="E326">
        <f t="shared" si="25"/>
        <v>1830.4383254849886</v>
      </c>
    </row>
    <row r="327" spans="2:5">
      <c r="B327">
        <f t="shared" si="26"/>
        <v>1440</v>
      </c>
      <c r="C327">
        <f t="shared" si="27"/>
        <v>1.8307410682549692E-6</v>
      </c>
      <c r="D327" s="13">
        <f t="shared" si="24"/>
        <v>24</v>
      </c>
      <c r="E327">
        <f t="shared" si="25"/>
        <v>1830.7410682549692</v>
      </c>
    </row>
    <row r="328" spans="2:5">
      <c r="B328">
        <f t="shared" si="26"/>
        <v>1445</v>
      </c>
      <c r="C328">
        <f t="shared" si="27"/>
        <v>1.8296155235056252E-6</v>
      </c>
      <c r="D328" s="13">
        <f t="shared" si="24"/>
        <v>24.083333333333332</v>
      </c>
      <c r="E328">
        <f t="shared" si="25"/>
        <v>1829.6155235056251</v>
      </c>
    </row>
    <row r="329" spans="2:5">
      <c r="B329">
        <f t="shared" si="26"/>
        <v>1450</v>
      </c>
      <c r="C329">
        <f t="shared" si="27"/>
        <v>1.8270886503727127E-6</v>
      </c>
      <c r="D329" s="13">
        <f t="shared" si="24"/>
        <v>24.166666666666668</v>
      </c>
      <c r="E329">
        <f t="shared" si="25"/>
        <v>1827.0886503727127</v>
      </c>
    </row>
    <row r="330" spans="2:5">
      <c r="B330">
        <f t="shared" si="26"/>
        <v>1455</v>
      </c>
      <c r="C330">
        <f t="shared" si="27"/>
        <v>1.8231868991343553E-6</v>
      </c>
      <c r="D330" s="13">
        <f t="shared" si="24"/>
        <v>24.25</v>
      </c>
      <c r="E330">
        <f t="shared" si="25"/>
        <v>1823.1868991343554</v>
      </c>
    </row>
    <row r="331" spans="2:5">
      <c r="B331">
        <f t="shared" si="26"/>
        <v>1460</v>
      </c>
      <c r="C331">
        <f t="shared" si="27"/>
        <v>1.817936220815811E-6</v>
      </c>
      <c r="D331" s="13">
        <f t="shared" si="24"/>
        <v>24.333333333333332</v>
      </c>
      <c r="E331">
        <f t="shared" si="25"/>
        <v>1817.9362208158109</v>
      </c>
    </row>
    <row r="332" spans="2:5">
      <c r="B332">
        <f t="shared" si="26"/>
        <v>1465</v>
      </c>
      <c r="C332">
        <f t="shared" si="27"/>
        <v>1.8113620766129421E-6</v>
      </c>
      <c r="D332" s="13">
        <f t="shared" si="24"/>
        <v>24.416666666666668</v>
      </c>
      <c r="E332">
        <f t="shared" si="25"/>
        <v>1811.362076612942</v>
      </c>
    </row>
    <row r="333" spans="2:5">
      <c r="B333">
        <f t="shared" si="26"/>
        <v>1470</v>
      </c>
      <c r="C333">
        <f t="shared" si="27"/>
        <v>1.8034894471378153E-6</v>
      </c>
      <c r="D333" s="13">
        <f t="shared" si="24"/>
        <v>24.5</v>
      </c>
      <c r="E333">
        <f t="shared" si="25"/>
        <v>1803.4894471378154</v>
      </c>
    </row>
    <row r="334" spans="2:5">
      <c r="B334">
        <f t="shared" si="26"/>
        <v>1475</v>
      </c>
      <c r="C334">
        <f t="shared" si="27"/>
        <v>1.7943428414897936E-6</v>
      </c>
      <c r="D334" s="13">
        <f t="shared" si="24"/>
        <v>24.583333333333332</v>
      </c>
      <c r="E334">
        <f t="shared" si="25"/>
        <v>1794.3428414897937</v>
      </c>
    </row>
    <row r="335" spans="2:5">
      <c r="B335">
        <f t="shared" si="26"/>
        <v>1480</v>
      </c>
      <c r="C335">
        <f t="shared" si="27"/>
        <v>1.7839463061554052E-6</v>
      </c>
      <c r="D335" s="13">
        <f t="shared" si="24"/>
        <v>24.666666666666668</v>
      </c>
      <c r="E335">
        <f t="shared" si="25"/>
        <v>1783.9463061554052</v>
      </c>
    </row>
    <row r="336" spans="2:5">
      <c r="B336">
        <f t="shared" si="26"/>
        <v>1485</v>
      </c>
      <c r="C336">
        <f t="shared" si="27"/>
        <v>1.7723234337402282E-6</v>
      </c>
      <c r="D336" s="13">
        <f t="shared" si="24"/>
        <v>24.75</v>
      </c>
      <c r="E336">
        <f t="shared" si="25"/>
        <v>1772.3234337402282</v>
      </c>
    </row>
    <row r="337" spans="2:5">
      <c r="B337">
        <f t="shared" si="26"/>
        <v>1490</v>
      </c>
      <c r="C337">
        <f t="shared" si="27"/>
        <v>1.7594973715359653E-6</v>
      </c>
      <c r="D337" s="13">
        <f t="shared" si="24"/>
        <v>24.833333333333332</v>
      </c>
      <c r="E337">
        <f t="shared" si="25"/>
        <v>1759.4973715359654</v>
      </c>
    </row>
    <row r="338" spans="2:5">
      <c r="B338">
        <f t="shared" si="26"/>
        <v>1495</v>
      </c>
      <c r="C338">
        <f t="shared" si="27"/>
        <v>1.7454908299257987E-6</v>
      </c>
      <c r="D338" s="13">
        <f t="shared" si="24"/>
        <v>24.916666666666668</v>
      </c>
      <c r="E338">
        <f t="shared" si="25"/>
        <v>1745.4908299257986</v>
      </c>
    </row>
    <row r="339" spans="2:5">
      <c r="B339">
        <f t="shared" si="26"/>
        <v>1500</v>
      </c>
      <c r="C339">
        <f t="shared" si="27"/>
        <v>1.7303260906311104E-6</v>
      </c>
      <c r="D339" s="13">
        <f t="shared" si="24"/>
        <v>25</v>
      </c>
      <c r="E339">
        <f t="shared" si="25"/>
        <v>1730.3260906311104</v>
      </c>
    </row>
    <row r="340" spans="2:5">
      <c r="B340">
        <f t="shared" si="26"/>
        <v>1505</v>
      </c>
      <c r="C340">
        <f t="shared" si="27"/>
        <v>1.7140250148025331E-6</v>
      </c>
      <c r="D340" s="13">
        <f t="shared" si="24"/>
        <v>25.083333333333332</v>
      </c>
      <c r="E340">
        <f t="shared" si="25"/>
        <v>1714.0250148025332</v>
      </c>
    </row>
    <row r="341" spans="2:5">
      <c r="B341">
        <f t="shared" si="26"/>
        <v>1510</v>
      </c>
      <c r="C341">
        <f t="shared" si="27"/>
        <v>1.6966090509582856E-6</v>
      </c>
      <c r="D341" s="13">
        <f t="shared" si="24"/>
        <v>25.166666666666668</v>
      </c>
      <c r="E341">
        <f t="shared" si="25"/>
        <v>1696.6090509582857</v>
      </c>
    </row>
    <row r="342" spans="2:5">
      <c r="B342">
        <f t="shared" si="26"/>
        <v>1515</v>
      </c>
      <c r="C342">
        <f t="shared" si="27"/>
        <v>1.6780992427726682E-6</v>
      </c>
      <c r="D342" s="13">
        <f t="shared" si="24"/>
        <v>25.25</v>
      </c>
      <c r="E342">
        <f t="shared" si="25"/>
        <v>1678.0992427726683</v>
      </c>
    </row>
    <row r="343" spans="2:5">
      <c r="B343">
        <f t="shared" si="26"/>
        <v>1520</v>
      </c>
      <c r="C343">
        <f t="shared" si="27"/>
        <v>1.6585162367175533E-6</v>
      </c>
      <c r="D343" s="13">
        <f t="shared" si="24"/>
        <v>25.333333333333332</v>
      </c>
      <c r="E343">
        <f t="shared" si="25"/>
        <v>1658.5162367175533</v>
      </c>
    </row>
    <row r="344" spans="2:5">
      <c r="B344">
        <f t="shared" si="26"/>
        <v>1525</v>
      </c>
      <c r="C344">
        <f t="shared" si="27"/>
        <v>1.6378802895596364E-6</v>
      </c>
      <c r="D344" s="13">
        <f t="shared" si="24"/>
        <v>25.416666666666668</v>
      </c>
      <c r="E344">
        <f t="shared" si="25"/>
        <v>1637.8802895596364</v>
      </c>
    </row>
    <row r="345" spans="2:5">
      <c r="B345">
        <f t="shared" si="26"/>
        <v>1530</v>
      </c>
      <c r="C345">
        <f t="shared" si="27"/>
        <v>1.6162112757161806E-6</v>
      </c>
      <c r="D345" s="13">
        <f t="shared" si="24"/>
        <v>25.5</v>
      </c>
      <c r="E345">
        <f t="shared" si="25"/>
        <v>1616.2112757161806</v>
      </c>
    </row>
    <row r="346" spans="2:5">
      <c r="B346">
        <f t="shared" si="26"/>
        <v>1535</v>
      </c>
      <c r="C346">
        <f t="shared" si="27"/>
        <v>1.5935286944719187E-6</v>
      </c>
      <c r="D346" s="13">
        <f t="shared" si="24"/>
        <v>25.583333333333332</v>
      </c>
      <c r="E346">
        <f t="shared" si="25"/>
        <v>1593.5286944719187</v>
      </c>
    </row>
    <row r="347" spans="2:5">
      <c r="B347">
        <f t="shared" si="26"/>
        <v>1540</v>
      </c>
      <c r="C347">
        <f t="shared" si="27"/>
        <v>1.5698516770597327E-6</v>
      </c>
      <c r="D347" s="13">
        <f t="shared" si="24"/>
        <v>25.666666666666668</v>
      </c>
      <c r="E347">
        <f t="shared" si="25"/>
        <v>1569.8516770597328</v>
      </c>
    </row>
    <row r="348" spans="2:5">
      <c r="B348">
        <f t="shared" si="26"/>
        <v>1545</v>
      </c>
      <c r="C348">
        <f t="shared" si="27"/>
        <v>1.5451989936076853E-6</v>
      </c>
      <c r="D348" s="13">
        <f t="shared" si="24"/>
        <v>25.75</v>
      </c>
      <c r="E348">
        <f t="shared" si="25"/>
        <v>1545.1989936076852</v>
      </c>
    </row>
    <row r="349" spans="2:5">
      <c r="B349">
        <f t="shared" si="26"/>
        <v>1550</v>
      </c>
      <c r="C349">
        <f t="shared" si="27"/>
        <v>1.5195890599549285E-6</v>
      </c>
      <c r="D349" s="13">
        <f t="shared" si="24"/>
        <v>25.833333333333332</v>
      </c>
      <c r="E349">
        <f t="shared" si="25"/>
        <v>1519.5890599549284</v>
      </c>
    </row>
    <row r="350" spans="2:5">
      <c r="B350">
        <f t="shared" si="26"/>
        <v>1555</v>
      </c>
      <c r="C350">
        <f t="shared" si="27"/>
        <v>1.4930399443389589E-6</v>
      </c>
      <c r="D350" s="13">
        <f t="shared" si="24"/>
        <v>25.916666666666668</v>
      </c>
      <c r="E350">
        <f t="shared" si="25"/>
        <v>1493.0399443389588</v>
      </c>
    </row>
    <row r="351" spans="2:5">
      <c r="B351" s="16">
        <f t="shared" si="26"/>
        <v>1560</v>
      </c>
      <c r="C351">
        <f t="shared" si="27"/>
        <v>1.4655693739566468E-6</v>
      </c>
      <c r="D351" s="13">
        <f t="shared" si="24"/>
        <v>26</v>
      </c>
      <c r="E351">
        <f t="shared" si="25"/>
        <v>1465.5693739566468</v>
      </c>
    </row>
    <row r="352" spans="2:5">
      <c r="B352">
        <f t="shared" si="26"/>
        <v>1565</v>
      </c>
      <c r="C352">
        <f>$I$36*EXP(-$I$32*(B352-1560))+(1/$I$32)*($I$33+$I$34*((B352-1560)-1/$I$32))</f>
        <v>1.4379082869839605E-6</v>
      </c>
      <c r="D352" s="13">
        <f t="shared" si="24"/>
        <v>26.083333333333332</v>
      </c>
      <c r="E352">
        <f t="shared" si="25"/>
        <v>1437.9082869839606</v>
      </c>
    </row>
    <row r="353" spans="2:5">
      <c r="B353">
        <f t="shared" si="26"/>
        <v>1570</v>
      </c>
      <c r="C353">
        <f t="shared" ref="C353:C416" si="28">$I$36*EXP(-$I$32*(B353-1560))+(1/$I$32)*($I$33+$I$34*((B353-1560)-1/$I$32))</f>
        <v>1.4107693070721457E-6</v>
      </c>
      <c r="D353" s="13">
        <f t="shared" si="24"/>
        <v>26.166666666666668</v>
      </c>
      <c r="E353">
        <f t="shared" si="25"/>
        <v>1410.7693070721457</v>
      </c>
    </row>
    <row r="354" spans="2:5">
      <c r="B354">
        <f t="shared" si="26"/>
        <v>1575</v>
      </c>
      <c r="C354">
        <f t="shared" si="28"/>
        <v>1.3841425793740921E-6</v>
      </c>
      <c r="D354" s="13">
        <f t="shared" si="24"/>
        <v>26.25</v>
      </c>
      <c r="E354">
        <f t="shared" si="25"/>
        <v>1384.1425793740921</v>
      </c>
    </row>
    <row r="355" spans="2:5">
      <c r="B355">
        <f t="shared" si="26"/>
        <v>1580</v>
      </c>
      <c r="C355">
        <f t="shared" si="28"/>
        <v>1.3580184350543698E-6</v>
      </c>
      <c r="D355" s="13">
        <f t="shared" si="24"/>
        <v>26.333333333333332</v>
      </c>
      <c r="E355">
        <f t="shared" si="25"/>
        <v>1358.0184350543698</v>
      </c>
    </row>
    <row r="356" spans="2:5">
      <c r="B356">
        <f t="shared" si="26"/>
        <v>1585</v>
      </c>
      <c r="C356">
        <f t="shared" si="28"/>
        <v>1.3323873877782315E-6</v>
      </c>
      <c r="D356" s="13">
        <f t="shared" si="24"/>
        <v>26.416666666666668</v>
      </c>
      <c r="E356">
        <f t="shared" si="25"/>
        <v>1332.3873877782314</v>
      </c>
    </row>
    <row r="357" spans="2:5">
      <c r="B357">
        <f t="shared" si="26"/>
        <v>1590</v>
      </c>
      <c r="C357">
        <f t="shared" si="28"/>
        <v>1.3072401302668849E-6</v>
      </c>
      <c r="D357" s="13">
        <f t="shared" si="24"/>
        <v>26.5</v>
      </c>
      <c r="E357">
        <f t="shared" si="25"/>
        <v>1307.240130266885</v>
      </c>
    </row>
    <row r="358" spans="2:5">
      <c r="B358">
        <f t="shared" si="26"/>
        <v>1595</v>
      </c>
      <c r="C358">
        <f t="shared" si="28"/>
        <v>1.2825675309177858E-6</v>
      </c>
      <c r="D358" s="13">
        <f t="shared" si="24"/>
        <v>26.583333333333332</v>
      </c>
      <c r="E358">
        <f t="shared" si="25"/>
        <v>1282.5675309177857</v>
      </c>
    </row>
    <row r="359" spans="2:5">
      <c r="B359">
        <f t="shared" si="26"/>
        <v>1600</v>
      </c>
      <c r="C359">
        <f t="shared" si="28"/>
        <v>1.258360630488723E-6</v>
      </c>
      <c r="D359" s="13">
        <f t="shared" si="24"/>
        <v>26.666666666666668</v>
      </c>
      <c r="E359">
        <f t="shared" si="25"/>
        <v>1258.360630488723</v>
      </c>
    </row>
    <row r="360" spans="2:5">
      <c r="B360">
        <f t="shared" si="26"/>
        <v>1605</v>
      </c>
      <c r="C360">
        <f t="shared" si="28"/>
        <v>1.2346106388444921E-6</v>
      </c>
      <c r="D360" s="13">
        <f t="shared" ref="D360:D423" si="29">B360/60</f>
        <v>26.75</v>
      </c>
      <c r="E360">
        <f t="shared" ref="E360:E423" si="30">C360*10^9</f>
        <v>1234.6106388444921</v>
      </c>
    </row>
    <row r="361" spans="2:5">
      <c r="B361">
        <f t="shared" si="26"/>
        <v>1610</v>
      </c>
      <c r="C361">
        <f t="shared" si="28"/>
        <v>1.211308931764976E-6</v>
      </c>
      <c r="D361" s="13">
        <f t="shared" si="29"/>
        <v>26.833333333333332</v>
      </c>
      <c r="E361">
        <f t="shared" si="30"/>
        <v>1211.308931764976</v>
      </c>
    </row>
    <row r="362" spans="2:5">
      <c r="B362">
        <f t="shared" si="26"/>
        <v>1615</v>
      </c>
      <c r="C362">
        <f t="shared" si="28"/>
        <v>1.1884470478134731E-6</v>
      </c>
      <c r="D362" s="13">
        <f t="shared" si="29"/>
        <v>26.916666666666668</v>
      </c>
      <c r="E362">
        <f t="shared" si="30"/>
        <v>1188.4470478134731</v>
      </c>
    </row>
    <row r="363" spans="2:5">
      <c r="B363">
        <f t="shared" ref="B363:B426" si="31">B362+$J$31/372</f>
        <v>1620</v>
      </c>
      <c r="C363">
        <f t="shared" si="28"/>
        <v>1.1660166852641366E-6</v>
      </c>
      <c r="D363" s="13">
        <f t="shared" si="29"/>
        <v>27</v>
      </c>
      <c r="E363">
        <f t="shared" si="30"/>
        <v>1166.0166852641366</v>
      </c>
    </row>
    <row r="364" spans="2:5">
      <c r="B364">
        <f t="shared" si="31"/>
        <v>1625</v>
      </c>
      <c r="C364">
        <f t="shared" si="28"/>
        <v>1.1440096990874088E-6</v>
      </c>
      <c r="D364" s="13">
        <f t="shared" si="29"/>
        <v>27.083333333333332</v>
      </c>
      <c r="E364">
        <f t="shared" si="30"/>
        <v>1144.0096990874088</v>
      </c>
    </row>
    <row r="365" spans="2:5">
      <c r="B365">
        <f t="shared" si="31"/>
        <v>1630</v>
      </c>
      <c r="C365">
        <f t="shared" si="28"/>
        <v>1.1224180979923558E-6</v>
      </c>
      <c r="D365" s="13">
        <f t="shared" si="29"/>
        <v>27.166666666666668</v>
      </c>
      <c r="E365">
        <f t="shared" si="30"/>
        <v>1122.4180979923558</v>
      </c>
    </row>
    <row r="366" spans="2:5">
      <c r="B366">
        <f t="shared" si="31"/>
        <v>1635</v>
      </c>
      <c r="C366">
        <f t="shared" si="28"/>
        <v>1.1012340415248289E-6</v>
      </c>
      <c r="D366" s="13">
        <f t="shared" si="29"/>
        <v>27.25</v>
      </c>
      <c r="E366">
        <f t="shared" si="30"/>
        <v>1101.2340415248289</v>
      </c>
    </row>
    <row r="367" spans="2:5">
      <c r="B367">
        <f t="shared" si="31"/>
        <v>1640</v>
      </c>
      <c r="C367">
        <f t="shared" si="28"/>
        <v>1.080449837220397E-6</v>
      </c>
      <c r="D367" s="13">
        <f t="shared" si="29"/>
        <v>27.333333333333332</v>
      </c>
      <c r="E367">
        <f t="shared" si="30"/>
        <v>1080.4498372203971</v>
      </c>
    </row>
    <row r="368" spans="2:5">
      <c r="B368">
        <f t="shared" si="31"/>
        <v>1645</v>
      </c>
      <c r="C368">
        <f t="shared" si="28"/>
        <v>1.0600579378110205E-6</v>
      </c>
      <c r="D368" s="13">
        <f t="shared" si="29"/>
        <v>27.416666666666668</v>
      </c>
      <c r="E368">
        <f t="shared" si="30"/>
        <v>1060.0579378110206</v>
      </c>
    </row>
    <row r="369" spans="2:5">
      <c r="B369">
        <f t="shared" si="31"/>
        <v>1650</v>
      </c>
      <c r="C369">
        <f t="shared" si="28"/>
        <v>1.0400509384844473E-6</v>
      </c>
      <c r="D369" s="13">
        <f t="shared" si="29"/>
        <v>27.5</v>
      </c>
      <c r="E369">
        <f t="shared" si="30"/>
        <v>1040.0509384844472</v>
      </c>
    </row>
    <row r="370" spans="2:5">
      <c r="B370">
        <f t="shared" si="31"/>
        <v>1655</v>
      </c>
      <c r="C370">
        <f t="shared" si="28"/>
        <v>1.0204215741953388E-6</v>
      </c>
      <c r="D370" s="13">
        <f t="shared" si="29"/>
        <v>27.583333333333332</v>
      </c>
      <c r="E370">
        <f t="shared" si="30"/>
        <v>1020.4215741953388</v>
      </c>
    </row>
    <row r="371" spans="2:5">
      <c r="B371">
        <f t="shared" si="31"/>
        <v>1660</v>
      </c>
      <c r="C371">
        <f t="shared" si="28"/>
        <v>1.0011627170271502E-6</v>
      </c>
      <c r="D371" s="13">
        <f t="shared" si="29"/>
        <v>27.666666666666668</v>
      </c>
      <c r="E371">
        <f t="shared" si="30"/>
        <v>1001.1627170271502</v>
      </c>
    </row>
    <row r="372" spans="2:5">
      <c r="B372">
        <f t="shared" si="31"/>
        <v>1665</v>
      </c>
      <c r="C372">
        <f t="shared" si="28"/>
        <v>9.822673736038028E-7</v>
      </c>
      <c r="D372" s="13">
        <f t="shared" si="29"/>
        <v>27.75</v>
      </c>
      <c r="E372">
        <f t="shared" si="30"/>
        <v>982.26737360380275</v>
      </c>
    </row>
    <row r="373" spans="2:5">
      <c r="B373">
        <f t="shared" si="31"/>
        <v>1670</v>
      </c>
      <c r="C373">
        <f t="shared" si="28"/>
        <v>9.6372868255021423E-7</v>
      </c>
      <c r="D373" s="13">
        <f t="shared" si="29"/>
        <v>27.833333333333332</v>
      </c>
      <c r="E373">
        <f t="shared" si="30"/>
        <v>963.72868255021422</v>
      </c>
    </row>
    <row r="374" spans="2:5">
      <c r="B374">
        <f t="shared" si="31"/>
        <v>1675</v>
      </c>
      <c r="C374">
        <f t="shared" si="28"/>
        <v>9.4553991200076003E-7</v>
      </c>
      <c r="D374" s="13">
        <f t="shared" si="29"/>
        <v>27.916666666666668</v>
      </c>
      <c r="E374">
        <f t="shared" si="30"/>
        <v>945.53991200076007</v>
      </c>
    </row>
    <row r="375" spans="2:5">
      <c r="B375">
        <f t="shared" si="31"/>
        <v>1680</v>
      </c>
      <c r="C375">
        <f t="shared" si="28"/>
        <v>9.2769445715476408E-7</v>
      </c>
      <c r="D375" s="13">
        <f t="shared" si="29"/>
        <v>28</v>
      </c>
      <c r="E375">
        <f t="shared" si="30"/>
        <v>927.69445715476411</v>
      </c>
    </row>
    <row r="376" spans="2:5">
      <c r="B376">
        <f t="shared" si="31"/>
        <v>1685</v>
      </c>
      <c r="C376">
        <f t="shared" si="28"/>
        <v>9.101858378781278E-7</v>
      </c>
      <c r="D376" s="13">
        <f t="shared" si="29"/>
        <v>28.083333333333332</v>
      </c>
      <c r="E376">
        <f t="shared" si="30"/>
        <v>910.18583787812781</v>
      </c>
    </row>
    <row r="377" spans="2:5">
      <c r="B377">
        <f t="shared" si="31"/>
        <v>1690</v>
      </c>
      <c r="C377">
        <f t="shared" si="28"/>
        <v>8.9300769635023164E-7</v>
      </c>
      <c r="D377" s="13">
        <f t="shared" si="29"/>
        <v>28.166666666666668</v>
      </c>
      <c r="E377">
        <f t="shared" si="30"/>
        <v>893.00769635023164</v>
      </c>
    </row>
    <row r="378" spans="2:5">
      <c r="B378">
        <f t="shared" si="31"/>
        <v>1695</v>
      </c>
      <c r="C378">
        <f t="shared" si="28"/>
        <v>8.761537947552498E-7</v>
      </c>
      <c r="D378" s="13">
        <f t="shared" si="29"/>
        <v>28.25</v>
      </c>
      <c r="E378">
        <f t="shared" si="30"/>
        <v>876.15379475524981</v>
      </c>
    </row>
    <row r="379" spans="2:5">
      <c r="B379">
        <f t="shared" si="31"/>
        <v>1700</v>
      </c>
      <c r="C379">
        <f t="shared" si="28"/>
        <v>8.596180130170421E-7</v>
      </c>
      <c r="D379" s="13">
        <f t="shared" si="29"/>
        <v>28.333333333333332</v>
      </c>
      <c r="E379">
        <f t="shared" si="30"/>
        <v>859.61801301704213</v>
      </c>
    </row>
    <row r="380" spans="2:5">
      <c r="B380">
        <f t="shared" si="31"/>
        <v>1705</v>
      </c>
      <c r="C380">
        <f t="shared" si="28"/>
        <v>8.433943465768005E-7</v>
      </c>
      <c r="D380" s="13">
        <f t="shared" si="29"/>
        <v>28.416666666666668</v>
      </c>
      <c r="E380">
        <f t="shared" si="30"/>
        <v>843.39434657680056</v>
      </c>
    </row>
    <row r="381" spans="2:5">
      <c r="B381">
        <f t="shared" si="31"/>
        <v>1710</v>
      </c>
      <c r="C381">
        <f t="shared" si="28"/>
        <v>8.2747690421264221E-7</v>
      </c>
      <c r="D381" s="13">
        <f t="shared" si="29"/>
        <v>28.5</v>
      </c>
      <c r="E381">
        <f t="shared" si="30"/>
        <v>827.47690421264224</v>
      </c>
    </row>
    <row r="382" spans="2:5">
      <c r="B382">
        <f t="shared" si="31"/>
        <v>1715</v>
      </c>
      <c r="C382">
        <f t="shared" si="28"/>
        <v>8.118599059003589E-7</v>
      </c>
      <c r="D382" s="13">
        <f t="shared" si="29"/>
        <v>28.583333333333332</v>
      </c>
      <c r="E382">
        <f t="shared" si="30"/>
        <v>811.85990590035885</v>
      </c>
    </row>
    <row r="383" spans="2:5">
      <c r="B383">
        <f t="shared" si="31"/>
        <v>1720</v>
      </c>
      <c r="C383">
        <f t="shared" si="28"/>
        <v>7.9653768071454409E-7</v>
      </c>
      <c r="D383" s="13">
        <f t="shared" si="29"/>
        <v>28.666666666666668</v>
      </c>
      <c r="E383">
        <f t="shared" si="30"/>
        <v>796.53768071454408</v>
      </c>
    </row>
    <row r="384" spans="2:5">
      <c r="B384">
        <f t="shared" si="31"/>
        <v>1725</v>
      </c>
      <c r="C384">
        <f t="shared" si="28"/>
        <v>7.8150466476933783E-7</v>
      </c>
      <c r="D384" s="13">
        <f t="shared" si="29"/>
        <v>28.75</v>
      </c>
      <c r="E384">
        <f t="shared" si="30"/>
        <v>781.50466476933786</v>
      </c>
    </row>
    <row r="385" spans="2:5">
      <c r="B385">
        <f t="shared" si="31"/>
        <v>1730</v>
      </c>
      <c r="C385">
        <f t="shared" si="28"/>
        <v>7.6675539919803895E-7</v>
      </c>
      <c r="D385" s="13">
        <f t="shared" si="29"/>
        <v>28.833333333333332</v>
      </c>
      <c r="E385">
        <f t="shared" si="30"/>
        <v>766.75539919803896</v>
      </c>
    </row>
    <row r="386" spans="2:5">
      <c r="B386">
        <f t="shared" si="31"/>
        <v>1735</v>
      </c>
      <c r="C386">
        <f t="shared" si="28"/>
        <v>7.5228452817085319E-7</v>
      </c>
      <c r="D386" s="13">
        <f t="shared" si="29"/>
        <v>28.916666666666668</v>
      </c>
      <c r="E386">
        <f t="shared" si="30"/>
        <v>752.28452817085315</v>
      </c>
    </row>
    <row r="387" spans="2:5">
      <c r="B387">
        <f t="shared" si="31"/>
        <v>1740</v>
      </c>
      <c r="C387">
        <f t="shared" si="28"/>
        <v>7.380867969500575E-7</v>
      </c>
      <c r="D387" s="13">
        <f t="shared" si="29"/>
        <v>29</v>
      </c>
      <c r="E387">
        <f t="shared" si="30"/>
        <v>738.08679695005753</v>
      </c>
    </row>
    <row r="388" spans="2:5">
      <c r="B388">
        <f t="shared" si="31"/>
        <v>1745</v>
      </c>
      <c r="C388">
        <f t="shared" si="28"/>
        <v>7.2415704998187068E-7</v>
      </c>
      <c r="D388" s="13">
        <f t="shared" si="29"/>
        <v>29.083333333333332</v>
      </c>
      <c r="E388">
        <f t="shared" si="30"/>
        <v>724.15704998187073</v>
      </c>
    </row>
    <row r="389" spans="2:5">
      <c r="B389">
        <f t="shared" si="31"/>
        <v>1750</v>
      </c>
      <c r="C389">
        <f t="shared" si="28"/>
        <v>7.1049022902434366E-7</v>
      </c>
      <c r="D389" s="13">
        <f t="shared" si="29"/>
        <v>29.166666666666668</v>
      </c>
      <c r="E389">
        <f t="shared" si="30"/>
        <v>710.49022902434365</v>
      </c>
    </row>
    <row r="390" spans="2:5">
      <c r="B390">
        <f t="shared" si="31"/>
        <v>1755</v>
      </c>
      <c r="C390">
        <f t="shared" si="28"/>
        <v>6.9708137131058352E-7</v>
      </c>
      <c r="D390" s="13">
        <f t="shared" si="29"/>
        <v>29.25</v>
      </c>
      <c r="E390">
        <f t="shared" si="30"/>
        <v>697.08137131058356</v>
      </c>
    </row>
    <row r="391" spans="2:5">
      <c r="B391">
        <f t="shared" si="31"/>
        <v>1760</v>
      </c>
      <c r="C391">
        <f t="shared" si="28"/>
        <v>6.8392560774664775E-7</v>
      </c>
      <c r="D391" s="13">
        <f t="shared" si="29"/>
        <v>29.333333333333332</v>
      </c>
      <c r="E391">
        <f t="shared" si="30"/>
        <v>683.92560774664776</v>
      </c>
    </row>
    <row r="392" spans="2:5">
      <c r="B392">
        <f t="shared" si="31"/>
        <v>1765</v>
      </c>
      <c r="C392">
        <f t="shared" si="28"/>
        <v>6.7101816114345428E-7</v>
      </c>
      <c r="D392" s="13">
        <f t="shared" si="29"/>
        <v>29.416666666666668</v>
      </c>
      <c r="E392">
        <f t="shared" si="30"/>
        <v>671.01816114345422</v>
      </c>
    </row>
    <row r="393" spans="2:5">
      <c r="B393">
        <f t="shared" si="31"/>
        <v>1770</v>
      </c>
      <c r="C393">
        <f t="shared" si="28"/>
        <v>6.5835434448206318E-7</v>
      </c>
      <c r="D393" s="13">
        <f t="shared" si="29"/>
        <v>29.5</v>
      </c>
      <c r="E393">
        <f t="shared" si="30"/>
        <v>658.3543444820632</v>
      </c>
    </row>
    <row r="394" spans="2:5">
      <c r="B394">
        <f t="shared" si="31"/>
        <v>1775</v>
      </c>
      <c r="C394">
        <f t="shared" si="28"/>
        <v>6.4592955921170234E-7</v>
      </c>
      <c r="D394" s="13">
        <f t="shared" si="29"/>
        <v>29.583333333333332</v>
      </c>
      <c r="E394">
        <f t="shared" si="30"/>
        <v>645.92955921170233</v>
      </c>
    </row>
    <row r="395" spans="2:5">
      <c r="B395">
        <f t="shared" si="31"/>
        <v>1780</v>
      </c>
      <c r="C395">
        <f t="shared" si="28"/>
        <v>6.3373929357991792E-7</v>
      </c>
      <c r="D395" s="13">
        <f t="shared" si="29"/>
        <v>29.666666666666668</v>
      </c>
      <c r="E395">
        <f t="shared" si="30"/>
        <v>633.7392935799179</v>
      </c>
    </row>
    <row r="396" spans="2:5">
      <c r="B396">
        <f t="shared" si="31"/>
        <v>1785</v>
      </c>
      <c r="C396">
        <f t="shared" si="28"/>
        <v>6.2177912099424334E-7</v>
      </c>
      <c r="D396" s="13">
        <f t="shared" si="29"/>
        <v>29.75</v>
      </c>
      <c r="E396">
        <f t="shared" si="30"/>
        <v>621.77912099424339</v>
      </c>
    </row>
    <row r="397" spans="2:5">
      <c r="B397">
        <f t="shared" si="31"/>
        <v>1790</v>
      </c>
      <c r="C397">
        <f t="shared" si="28"/>
        <v>6.1004469841479163E-7</v>
      </c>
      <c r="D397" s="13">
        <f t="shared" si="29"/>
        <v>29.833333333333332</v>
      </c>
      <c r="E397">
        <f t="shared" si="30"/>
        <v>610.04469841479158</v>
      </c>
    </row>
    <row r="398" spans="2:5">
      <c r="B398">
        <f t="shared" si="31"/>
        <v>1795</v>
      </c>
      <c r="C398">
        <f t="shared" si="28"/>
        <v>5.9853176477718925E-7</v>
      </c>
      <c r="D398" s="13">
        <f t="shared" si="29"/>
        <v>29.916666666666668</v>
      </c>
      <c r="E398">
        <f t="shared" si="30"/>
        <v>598.53176477718921</v>
      </c>
    </row>
    <row r="399" spans="2:5">
      <c r="B399">
        <f t="shared" si="31"/>
        <v>1800</v>
      </c>
      <c r="C399">
        <f t="shared" si="28"/>
        <v>5.8723613944527535E-7</v>
      </c>
      <c r="D399" s="13">
        <f t="shared" si="29"/>
        <v>30</v>
      </c>
      <c r="E399">
        <f t="shared" si="30"/>
        <v>587.2361394452754</v>
      </c>
    </row>
    <row r="400" spans="2:5">
      <c r="B400">
        <f t="shared" si="31"/>
        <v>1805</v>
      </c>
      <c r="C400">
        <f t="shared" si="28"/>
        <v>5.7615372069300776E-7</v>
      </c>
      <c r="D400" s="13">
        <f t="shared" si="29"/>
        <v>30.083333333333332</v>
      </c>
      <c r="E400">
        <f t="shared" si="30"/>
        <v>576.15372069300781</v>
      </c>
    </row>
    <row r="401" spans="2:5">
      <c r="B401">
        <f t="shared" si="31"/>
        <v>1810</v>
      </c>
      <c r="C401">
        <f t="shared" si="28"/>
        <v>5.6528048421502339E-7</v>
      </c>
      <c r="D401" s="13">
        <f t="shared" si="29"/>
        <v>30.166666666666668</v>
      </c>
      <c r="E401">
        <f t="shared" si="30"/>
        <v>565.28048421502342</v>
      </c>
    </row>
    <row r="402" spans="2:5">
      <c r="B402">
        <f t="shared" si="31"/>
        <v>1815</v>
      </c>
      <c r="C402">
        <f t="shared" si="28"/>
        <v>5.5461248166531104E-7</v>
      </c>
      <c r="D402" s="13">
        <f t="shared" si="29"/>
        <v>30.25</v>
      </c>
      <c r="E402">
        <f t="shared" si="30"/>
        <v>554.61248166531107</v>
      </c>
    </row>
    <row r="403" spans="2:5">
      <c r="B403">
        <f t="shared" si="31"/>
        <v>1820</v>
      </c>
      <c r="C403">
        <f t="shared" si="28"/>
        <v>5.4414583922346789E-7</v>
      </c>
      <c r="D403" s="13">
        <f t="shared" si="29"/>
        <v>30.333333333333332</v>
      </c>
      <c r="E403">
        <f t="shared" si="30"/>
        <v>544.14583922346787</v>
      </c>
    </row>
    <row r="404" spans="2:5">
      <c r="B404">
        <f t="shared" si="31"/>
        <v>1825</v>
      </c>
      <c r="C404">
        <f t="shared" si="28"/>
        <v>5.3387675618801733E-7</v>
      </c>
      <c r="D404" s="13">
        <f t="shared" si="29"/>
        <v>30.416666666666668</v>
      </c>
      <c r="E404">
        <f t="shared" si="30"/>
        <v>533.87675618801734</v>
      </c>
    </row>
    <row r="405" spans="2:5">
      <c r="B405">
        <f t="shared" si="31"/>
        <v>1830</v>
      </c>
      <c r="C405">
        <f t="shared" si="28"/>
        <v>5.2380150359627945E-7</v>
      </c>
      <c r="D405" s="13">
        <f t="shared" si="29"/>
        <v>30.5</v>
      </c>
      <c r="E405">
        <f t="shared" si="30"/>
        <v>523.80150359627942</v>
      </c>
    </row>
    <row r="406" spans="2:5">
      <c r="B406">
        <f t="shared" si="31"/>
        <v>1835</v>
      </c>
      <c r="C406">
        <f t="shared" si="28"/>
        <v>5.1391642287028911E-7</v>
      </c>
      <c r="D406" s="13">
        <f t="shared" si="29"/>
        <v>30.583333333333332</v>
      </c>
      <c r="E406">
        <f t="shared" si="30"/>
        <v>513.91642287028913</v>
      </c>
    </row>
    <row r="407" spans="2:5">
      <c r="B407">
        <f t="shared" si="31"/>
        <v>1840</v>
      </c>
      <c r="C407">
        <f t="shared" si="28"/>
        <v>5.0421792448827604E-7</v>
      </c>
      <c r="D407" s="13">
        <f t="shared" si="29"/>
        <v>30.666666666666668</v>
      </c>
      <c r="E407">
        <f t="shared" si="30"/>
        <v>504.21792448827603</v>
      </c>
    </row>
    <row r="408" spans="2:5">
      <c r="B408">
        <f t="shared" si="31"/>
        <v>1845</v>
      </c>
      <c r="C408">
        <f t="shared" si="28"/>
        <v>4.947024866812179E-7</v>
      </c>
      <c r="D408" s="13">
        <f t="shared" si="29"/>
        <v>30.75</v>
      </c>
      <c r="E408">
        <f t="shared" si="30"/>
        <v>494.70248668121792</v>
      </c>
    </row>
    <row r="409" spans="2:5">
      <c r="B409">
        <f t="shared" si="31"/>
        <v>1850</v>
      </c>
      <c r="C409">
        <f t="shared" si="28"/>
        <v>4.8536665415399768E-7</v>
      </c>
      <c r="D409" s="13">
        <f t="shared" si="29"/>
        <v>30.833333333333332</v>
      </c>
      <c r="E409">
        <f t="shared" si="30"/>
        <v>485.36665415399767</v>
      </c>
    </row>
    <row r="410" spans="2:5">
      <c r="B410">
        <f t="shared" si="31"/>
        <v>1855</v>
      </c>
      <c r="C410">
        <f t="shared" si="28"/>
        <v>4.762070368306986E-7</v>
      </c>
      <c r="D410" s="13">
        <f t="shared" si="29"/>
        <v>30.916666666666668</v>
      </c>
      <c r="E410">
        <f t="shared" si="30"/>
        <v>476.2070368306986</v>
      </c>
    </row>
    <row r="411" spans="2:5">
      <c r="B411">
        <f t="shared" si="31"/>
        <v>1860</v>
      </c>
      <c r="C411">
        <f t="shared" si="28"/>
        <v>4.6722030862358256E-7</v>
      </c>
      <c r="D411" s="13">
        <f t="shared" si="29"/>
        <v>31</v>
      </c>
      <c r="E411">
        <f t="shared" si="30"/>
        <v>467.22030862358258</v>
      </c>
    </row>
    <row r="412" spans="2:5">
      <c r="B412">
        <f t="shared" si="31"/>
        <v>1865</v>
      </c>
      <c r="C412">
        <f t="shared" si="28"/>
        <v>4.5840320622530411E-7</v>
      </c>
      <c r="D412" s="13">
        <f t="shared" si="29"/>
        <v>31.083333333333332</v>
      </c>
      <c r="E412">
        <f t="shared" si="30"/>
        <v>458.40320622530413</v>
      </c>
    </row>
    <row r="413" spans="2:5">
      <c r="B413">
        <f t="shared" si="31"/>
        <v>1870</v>
      </c>
      <c r="C413">
        <f t="shared" si="28"/>
        <v>4.4975252792392074E-7</v>
      </c>
      <c r="D413" s="13">
        <f t="shared" si="29"/>
        <v>31.166666666666668</v>
      </c>
      <c r="E413">
        <f t="shared" si="30"/>
        <v>449.75252792392075</v>
      </c>
    </row>
    <row r="414" spans="2:5">
      <c r="B414">
        <f t="shared" si="31"/>
        <v>1875</v>
      </c>
      <c r="C414">
        <f t="shared" si="28"/>
        <v>4.4126513244027116E-7</v>
      </c>
      <c r="D414" s="13">
        <f t="shared" si="29"/>
        <v>31.25</v>
      </c>
      <c r="E414">
        <f t="shared" si="30"/>
        <v>441.26513244027115</v>
      </c>
    </row>
    <row r="415" spans="2:5">
      <c r="B415">
        <f t="shared" si="31"/>
        <v>1880</v>
      </c>
      <c r="C415">
        <f t="shared" si="28"/>
        <v>4.3293793778729737E-7</v>
      </c>
      <c r="D415" s="13">
        <f t="shared" si="29"/>
        <v>31.333333333333332</v>
      </c>
      <c r="E415">
        <f t="shared" si="30"/>
        <v>432.93793778729736</v>
      </c>
    </row>
    <row r="416" spans="2:5">
      <c r="B416">
        <f t="shared" si="31"/>
        <v>1885</v>
      </c>
      <c r="C416">
        <f t="shared" si="28"/>
        <v>4.2476792015089784E-7</v>
      </c>
      <c r="D416" s="13">
        <f t="shared" si="29"/>
        <v>31.416666666666668</v>
      </c>
      <c r="E416">
        <f t="shared" si="30"/>
        <v>424.76792015089785</v>
      </c>
    </row>
    <row r="417" spans="2:5">
      <c r="B417">
        <f t="shared" si="31"/>
        <v>1890</v>
      </c>
      <c r="C417">
        <f t="shared" ref="C417:C480" si="32">$I$36*EXP(-$I$32*(B417-1560))+(1/$I$32)*($I$33+$I$34*((B417-1560)-1/$I$32))</f>
        <v>4.1675211279190419E-7</v>
      </c>
      <c r="D417" s="13">
        <f t="shared" si="29"/>
        <v>31.5</v>
      </c>
      <c r="E417">
        <f t="shared" si="30"/>
        <v>416.75211279190421</v>
      </c>
    </row>
    <row r="418" spans="2:5">
      <c r="B418">
        <f t="shared" si="31"/>
        <v>1895</v>
      </c>
      <c r="C418">
        <f t="shared" si="32"/>
        <v>4.0888760496878382E-7</v>
      </c>
      <c r="D418" s="13">
        <f t="shared" si="29"/>
        <v>31.583333333333332</v>
      </c>
      <c r="E418">
        <f t="shared" si="30"/>
        <v>408.88760496878382</v>
      </c>
    </row>
    <row r="419" spans="2:5">
      <c r="B419">
        <f t="shared" si="31"/>
        <v>1900</v>
      </c>
      <c r="C419">
        <f t="shared" si="32"/>
        <v>4.0117154088067568E-7</v>
      </c>
      <c r="D419" s="13">
        <f t="shared" si="29"/>
        <v>31.666666666666668</v>
      </c>
      <c r="E419">
        <f t="shared" si="30"/>
        <v>401.17154088067571</v>
      </c>
    </row>
    <row r="420" spans="2:5">
      <c r="B420">
        <f t="shared" si="31"/>
        <v>1905</v>
      </c>
      <c r="C420">
        <f t="shared" si="32"/>
        <v>3.9360111863037813E-7</v>
      </c>
      <c r="D420" s="13">
        <f t="shared" si="29"/>
        <v>31.75</v>
      </c>
      <c r="E420">
        <f t="shared" si="30"/>
        <v>393.60111863037815</v>
      </c>
    </row>
    <row r="421" spans="2:5">
      <c r="B421">
        <f t="shared" si="31"/>
        <v>1910</v>
      </c>
      <c r="C421">
        <f t="shared" si="32"/>
        <v>3.8617358920690836E-7</v>
      </c>
      <c r="D421" s="13">
        <f t="shared" si="29"/>
        <v>31.833333333333332</v>
      </c>
      <c r="E421">
        <f t="shared" si="30"/>
        <v>386.17358920690833</v>
      </c>
    </row>
    <row r="422" spans="2:5">
      <c r="B422">
        <f t="shared" si="31"/>
        <v>1915</v>
      </c>
      <c r="C422">
        <f t="shared" si="32"/>
        <v>3.7888625548726793E-7</v>
      </c>
      <c r="D422" s="13">
        <f t="shared" si="29"/>
        <v>31.916666666666668</v>
      </c>
      <c r="E422">
        <f t="shared" si="30"/>
        <v>378.88625548726793</v>
      </c>
    </row>
    <row r="423" spans="2:5">
      <c r="B423">
        <f t="shared" si="31"/>
        <v>1920</v>
      </c>
      <c r="C423">
        <f t="shared" si="32"/>
        <v>3.7173647125704965E-7</v>
      </c>
      <c r="D423" s="13">
        <f t="shared" si="29"/>
        <v>32</v>
      </c>
      <c r="E423">
        <f t="shared" si="30"/>
        <v>371.73647125704963</v>
      </c>
    </row>
    <row r="424" spans="2:5">
      <c r="B424">
        <f t="shared" si="31"/>
        <v>1925</v>
      </c>
      <c r="C424">
        <f t="shared" si="32"/>
        <v>3.6472164024952963E-7</v>
      </c>
      <c r="D424" s="13">
        <f t="shared" ref="D424:D487" si="33">B424/60</f>
        <v>32.083333333333336</v>
      </c>
      <c r="E424">
        <f t="shared" ref="E424:E487" si="34">C424*10^9</f>
        <v>364.72164024952963</v>
      </c>
    </row>
    <row r="425" spans="2:5">
      <c r="B425">
        <f t="shared" si="31"/>
        <v>1930</v>
      </c>
      <c r="C425">
        <f t="shared" si="32"/>
        <v>3.5783921520289832E-7</v>
      </c>
      <c r="D425" s="13">
        <f t="shared" si="33"/>
        <v>32.166666666666664</v>
      </c>
      <c r="E425">
        <f t="shared" si="34"/>
        <v>357.83921520289834</v>
      </c>
    </row>
    <row r="426" spans="2:5">
      <c r="B426">
        <f t="shared" si="31"/>
        <v>1935</v>
      </c>
      <c r="C426">
        <f t="shared" si="32"/>
        <v>3.5108669693528519E-7</v>
      </c>
      <c r="D426" s="13">
        <f t="shared" si="33"/>
        <v>32.25</v>
      </c>
      <c r="E426">
        <f t="shared" si="34"/>
        <v>351.0866969352852</v>
      </c>
    </row>
    <row r="427" spans="2:5">
      <c r="B427">
        <f t="shared" ref="B427:B490" si="35">B426+$J$31/372</f>
        <v>1940</v>
      </c>
      <c r="C427">
        <f t="shared" si="32"/>
        <v>3.444616334372429E-7</v>
      </c>
      <c r="D427" s="13">
        <f t="shared" si="33"/>
        <v>32.333333333333336</v>
      </c>
      <c r="E427">
        <f t="shared" si="34"/>
        <v>344.46163343724288</v>
      </c>
    </row>
    <row r="428" spans="2:5">
      <c r="B428">
        <f t="shared" si="35"/>
        <v>1945</v>
      </c>
      <c r="C428">
        <f t="shared" si="32"/>
        <v>3.3796161898136108E-7</v>
      </c>
      <c r="D428" s="13">
        <f t="shared" si="33"/>
        <v>32.416666666666664</v>
      </c>
      <c r="E428">
        <f t="shared" si="34"/>
        <v>337.96161898136108</v>
      </c>
    </row>
    <row r="429" spans="2:5">
      <c r="B429">
        <f t="shared" si="35"/>
        <v>1950</v>
      </c>
      <c r="C429">
        <f t="shared" si="32"/>
        <v>3.3158429324868561E-7</v>
      </c>
      <c r="D429" s="13">
        <f t="shared" si="33"/>
        <v>32.5</v>
      </c>
      <c r="E429">
        <f t="shared" si="34"/>
        <v>331.58429324868558</v>
      </c>
    </row>
    <row r="430" spans="2:5">
      <c r="B430">
        <f t="shared" si="35"/>
        <v>1955</v>
      </c>
      <c r="C430">
        <f t="shared" si="32"/>
        <v>3.2532734047162805E-7</v>
      </c>
      <c r="D430" s="13">
        <f t="shared" si="33"/>
        <v>32.583333333333336</v>
      </c>
      <c r="E430">
        <f t="shared" si="34"/>
        <v>325.32734047162808</v>
      </c>
    </row>
    <row r="431" spans="2:5">
      <c r="B431">
        <f t="shared" si="35"/>
        <v>1960</v>
      </c>
      <c r="C431">
        <f t="shared" si="32"/>
        <v>3.1918848859305166E-7</v>
      </c>
      <c r="D431" s="13">
        <f t="shared" si="33"/>
        <v>32.666666666666664</v>
      </c>
      <c r="E431">
        <f t="shared" si="34"/>
        <v>319.18848859305166</v>
      </c>
    </row>
    <row r="432" spans="2:5">
      <c r="B432">
        <f t="shared" si="35"/>
        <v>1965</v>
      </c>
      <c r="C432">
        <f t="shared" si="32"/>
        <v>3.1316550844123037E-7</v>
      </c>
      <c r="D432" s="13">
        <f t="shared" si="33"/>
        <v>32.75</v>
      </c>
      <c r="E432">
        <f t="shared" si="34"/>
        <v>313.16550844123037</v>
      </c>
    </row>
    <row r="433" spans="2:5">
      <c r="B433">
        <f t="shared" si="35"/>
        <v>1970</v>
      </c>
      <c r="C433">
        <f t="shared" si="32"/>
        <v>3.0725621292038032E-7</v>
      </c>
      <c r="D433" s="13">
        <f t="shared" si="33"/>
        <v>32.833333333333336</v>
      </c>
      <c r="E433">
        <f t="shared" si="34"/>
        <v>307.25621292038034</v>
      </c>
    </row>
    <row r="434" spans="2:5">
      <c r="B434">
        <f t="shared" si="35"/>
        <v>1975</v>
      </c>
      <c r="C434">
        <f t="shared" si="32"/>
        <v>3.014584562164704E-7</v>
      </c>
      <c r="D434" s="13">
        <f t="shared" si="33"/>
        <v>32.916666666666664</v>
      </c>
      <c r="E434">
        <f t="shared" si="34"/>
        <v>301.45845621647038</v>
      </c>
    </row>
    <row r="435" spans="2:5">
      <c r="B435">
        <f t="shared" si="35"/>
        <v>1980</v>
      </c>
      <c r="C435">
        <f t="shared" si="32"/>
        <v>2.9577013301802302E-7</v>
      </c>
      <c r="D435" s="13">
        <f t="shared" si="33"/>
        <v>33</v>
      </c>
      <c r="E435">
        <f t="shared" si="34"/>
        <v>295.77013301802305</v>
      </c>
    </row>
    <row r="436" spans="2:5">
      <c r="B436">
        <f t="shared" si="35"/>
        <v>1985</v>
      </c>
      <c r="C436">
        <f t="shared" si="32"/>
        <v>2.9018917775162248E-7</v>
      </c>
      <c r="D436" s="13">
        <f t="shared" si="33"/>
        <v>33.083333333333336</v>
      </c>
      <c r="E436">
        <f t="shared" si="34"/>
        <v>290.18917775162248</v>
      </c>
    </row>
    <row r="437" spans="2:5">
      <c r="B437">
        <f t="shared" si="35"/>
        <v>1990</v>
      </c>
      <c r="C437">
        <f t="shared" si="32"/>
        <v>2.8471356383185361E-7</v>
      </c>
      <c r="D437" s="13">
        <f t="shared" si="33"/>
        <v>33.166666666666664</v>
      </c>
      <c r="E437">
        <f t="shared" si="34"/>
        <v>284.71356383185361</v>
      </c>
    </row>
    <row r="438" spans="2:5">
      <c r="B438">
        <f t="shared" si="35"/>
        <v>1995</v>
      </c>
      <c r="C438">
        <f t="shared" si="32"/>
        <v>2.7934130292539681E-7</v>
      </c>
      <c r="D438" s="13">
        <f t="shared" si="33"/>
        <v>33.25</v>
      </c>
      <c r="E438">
        <f t="shared" si="34"/>
        <v>279.3413029253968</v>
      </c>
    </row>
    <row r="439" spans="2:5">
      <c r="B439">
        <f t="shared" si="35"/>
        <v>2000</v>
      </c>
      <c r="C439">
        <f t="shared" si="32"/>
        <v>2.7407044422901488E-7</v>
      </c>
      <c r="D439" s="13">
        <f t="shared" si="33"/>
        <v>33.333333333333336</v>
      </c>
      <c r="E439">
        <f t="shared" si="34"/>
        <v>274.07044422901487</v>
      </c>
    </row>
    <row r="440" spans="2:5">
      <c r="B440">
        <f t="shared" si="35"/>
        <v>2005</v>
      </c>
      <c r="C440">
        <f t="shared" si="32"/>
        <v>2.6889907376116689E-7</v>
      </c>
      <c r="D440" s="13">
        <f t="shared" si="33"/>
        <v>33.416666666666664</v>
      </c>
      <c r="E440">
        <f t="shared" si="34"/>
        <v>268.8990737611669</v>
      </c>
    </row>
    <row r="441" spans="2:5">
      <c r="B441">
        <f t="shared" si="35"/>
        <v>2010</v>
      </c>
      <c r="C441">
        <f t="shared" si="32"/>
        <v>2.6382531366699339E-7</v>
      </c>
      <c r="D441" s="13">
        <f t="shared" si="33"/>
        <v>33.5</v>
      </c>
      <c r="E441">
        <f t="shared" si="34"/>
        <v>263.8253136669934</v>
      </c>
    </row>
    <row r="442" spans="2:5">
      <c r="B442">
        <f t="shared" si="35"/>
        <v>2015</v>
      </c>
      <c r="C442">
        <f t="shared" si="32"/>
        <v>2.5884732153641976E-7</v>
      </c>
      <c r="D442" s="13">
        <f t="shared" si="33"/>
        <v>33.583333333333336</v>
      </c>
      <c r="E442">
        <f t="shared" si="34"/>
        <v>258.84732153641977</v>
      </c>
    </row>
    <row r="443" spans="2:5">
      <c r="B443">
        <f t="shared" si="35"/>
        <v>2020</v>
      </c>
      <c r="C443">
        <f t="shared" si="32"/>
        <v>2.5396328973513116E-7</v>
      </c>
      <c r="D443" s="13">
        <f t="shared" si="33"/>
        <v>33.666666666666664</v>
      </c>
      <c r="E443">
        <f t="shared" si="34"/>
        <v>253.96328973513116</v>
      </c>
    </row>
    <row r="444" spans="2:5">
      <c r="B444">
        <f t="shared" si="35"/>
        <v>2025</v>
      </c>
      <c r="C444">
        <f t="shared" si="32"/>
        <v>2.4917144474817451E-7</v>
      </c>
      <c r="D444" s="13">
        <f t="shared" si="33"/>
        <v>33.75</v>
      </c>
      <c r="E444">
        <f t="shared" si="34"/>
        <v>249.17144474817451</v>
      </c>
    </row>
    <row r="445" spans="2:5">
      <c r="B445">
        <f t="shared" si="35"/>
        <v>2030</v>
      </c>
      <c r="C445">
        <f t="shared" si="32"/>
        <v>2.4447004653595102E-7</v>
      </c>
      <c r="D445" s="13">
        <f t="shared" si="33"/>
        <v>33.833333333333336</v>
      </c>
      <c r="E445">
        <f t="shared" si="34"/>
        <v>244.47004653595101</v>
      </c>
    </row>
    <row r="446" spans="2:5">
      <c r="B446">
        <f t="shared" si="35"/>
        <v>2035</v>
      </c>
      <c r="C446">
        <f t="shared" si="32"/>
        <v>2.398573879023635E-7</v>
      </c>
      <c r="D446" s="13">
        <f t="shared" si="33"/>
        <v>33.916666666666664</v>
      </c>
      <c r="E446">
        <f t="shared" si="34"/>
        <v>239.85738790236348</v>
      </c>
    </row>
    <row r="447" spans="2:5">
      <c r="B447">
        <f t="shared" si="35"/>
        <v>2040</v>
      </c>
      <c r="C447">
        <f t="shared" si="32"/>
        <v>2.3533179387489082E-7</v>
      </c>
      <c r="D447" s="13">
        <f t="shared" si="33"/>
        <v>34</v>
      </c>
      <c r="E447">
        <f t="shared" si="34"/>
        <v>235.33179387489082</v>
      </c>
    </row>
    <row r="448" spans="2:5">
      <c r="B448">
        <f t="shared" si="35"/>
        <v>2045</v>
      </c>
      <c r="C448">
        <f t="shared" si="32"/>
        <v>2.30891621096363E-7</v>
      </c>
      <c r="D448" s="13">
        <f t="shared" si="33"/>
        <v>34.083333333333336</v>
      </c>
      <c r="E448">
        <f t="shared" si="34"/>
        <v>230.891621096363</v>
      </c>
    </row>
    <row r="449" spans="2:5">
      <c r="B449">
        <f t="shared" si="35"/>
        <v>2050</v>
      </c>
      <c r="C449">
        <f t="shared" si="32"/>
        <v>2.26535257228217E-7</v>
      </c>
      <c r="D449" s="13">
        <f t="shared" si="33"/>
        <v>34.166666666666664</v>
      </c>
      <c r="E449">
        <f t="shared" si="34"/>
        <v>226.53525722821701</v>
      </c>
    </row>
    <row r="450" spans="2:5">
      <c r="B450">
        <f t="shared" si="35"/>
        <v>2055</v>
      </c>
      <c r="C450">
        <f t="shared" si="32"/>
        <v>2.222611203650159E-7</v>
      </c>
      <c r="D450" s="13">
        <f t="shared" si="33"/>
        <v>34.25</v>
      </c>
      <c r="E450">
        <f t="shared" si="34"/>
        <v>222.2611203650159</v>
      </c>
    </row>
    <row r="451" spans="2:5">
      <c r="B451">
        <f t="shared" si="35"/>
        <v>2060</v>
      </c>
      <c r="C451">
        <f t="shared" si="32"/>
        <v>2.1806765846001917E-7</v>
      </c>
      <c r="D451" s="13">
        <f t="shared" si="33"/>
        <v>34.333333333333336</v>
      </c>
      <c r="E451">
        <f t="shared" si="34"/>
        <v>218.06765846001917</v>
      </c>
    </row>
    <row r="452" spans="2:5">
      <c r="B452">
        <f t="shared" si="35"/>
        <v>2065</v>
      </c>
      <c r="C452">
        <f t="shared" si="32"/>
        <v>2.1395334876159528E-7</v>
      </c>
      <c r="D452" s="13">
        <f t="shared" si="33"/>
        <v>34.416666666666664</v>
      </c>
      <c r="E452">
        <f t="shared" si="34"/>
        <v>213.95334876159527</v>
      </c>
    </row>
    <row r="453" spans="2:5">
      <c r="B453">
        <f t="shared" si="35"/>
        <v>2070</v>
      </c>
      <c r="C453">
        <f t="shared" si="32"/>
        <v>2.0991669726027266E-7</v>
      </c>
      <c r="D453" s="13">
        <f t="shared" si="33"/>
        <v>34.5</v>
      </c>
      <c r="E453">
        <f t="shared" si="34"/>
        <v>209.91669726027266</v>
      </c>
    </row>
    <row r="454" spans="2:5">
      <c r="B454">
        <f t="shared" si="35"/>
        <v>2075</v>
      </c>
      <c r="C454">
        <f t="shared" si="32"/>
        <v>2.0595623814622667E-7</v>
      </c>
      <c r="D454" s="13">
        <f t="shared" si="33"/>
        <v>34.583333333333336</v>
      </c>
      <c r="E454">
        <f t="shared" si="34"/>
        <v>205.95623814622667</v>
      </c>
    </row>
    <row r="455" spans="2:5">
      <c r="B455">
        <f t="shared" si="35"/>
        <v>2080</v>
      </c>
      <c r="C455">
        <f t="shared" si="32"/>
        <v>2.0207053327700768E-7</v>
      </c>
      <c r="D455" s="13">
        <f t="shared" si="33"/>
        <v>34.666666666666664</v>
      </c>
      <c r="E455">
        <f t="shared" si="34"/>
        <v>202.07053327700768</v>
      </c>
    </row>
    <row r="456" spans="2:5">
      <c r="B456">
        <f t="shared" si="35"/>
        <v>2085</v>
      </c>
      <c r="C456">
        <f t="shared" si="32"/>
        <v>1.9825817165531478E-7</v>
      </c>
      <c r="D456" s="13">
        <f t="shared" si="33"/>
        <v>34.75</v>
      </c>
      <c r="E456">
        <f t="shared" si="34"/>
        <v>198.25817165531478</v>
      </c>
    </row>
    <row r="457" spans="2:5">
      <c r="B457">
        <f t="shared" si="35"/>
        <v>2090</v>
      </c>
      <c r="C457">
        <f t="shared" si="32"/>
        <v>1.9451776891662777E-7</v>
      </c>
      <c r="D457" s="13">
        <f t="shared" si="33"/>
        <v>34.833333333333336</v>
      </c>
      <c r="E457">
        <f t="shared" si="34"/>
        <v>194.51776891662777</v>
      </c>
    </row>
    <row r="458" spans="2:5">
      <c r="B458">
        <f t="shared" si="35"/>
        <v>2095</v>
      </c>
      <c r="C458">
        <f t="shared" si="32"/>
        <v>1.9084796682650894E-7</v>
      </c>
      <c r="D458" s="13">
        <f t="shared" si="33"/>
        <v>34.916666666666664</v>
      </c>
      <c r="E458">
        <f t="shared" si="34"/>
        <v>190.84796682650895</v>
      </c>
    </row>
    <row r="459" spans="2:5">
      <c r="B459">
        <f t="shared" si="35"/>
        <v>2100</v>
      </c>
      <c r="C459">
        <f t="shared" si="32"/>
        <v>1.8724743278739403E-7</v>
      </c>
      <c r="D459" s="13">
        <f t="shared" si="33"/>
        <v>35</v>
      </c>
      <c r="E459">
        <f t="shared" si="34"/>
        <v>187.24743278739405</v>
      </c>
    </row>
    <row r="460" spans="2:5">
      <c r="B460">
        <f t="shared" si="35"/>
        <v>2105</v>
      </c>
      <c r="C460">
        <f t="shared" si="32"/>
        <v>1.83714859354693E-7</v>
      </c>
      <c r="D460" s="13">
        <f t="shared" si="33"/>
        <v>35.083333333333336</v>
      </c>
      <c r="E460">
        <f t="shared" si="34"/>
        <v>183.714859354693</v>
      </c>
    </row>
    <row r="461" spans="2:5">
      <c r="B461">
        <f t="shared" si="35"/>
        <v>2110</v>
      </c>
      <c r="C461">
        <f t="shared" si="32"/>
        <v>1.8024896376202336E-7</v>
      </c>
      <c r="D461" s="13">
        <f t="shared" si="33"/>
        <v>35.166666666666664</v>
      </c>
      <c r="E461">
        <f t="shared" si="34"/>
        <v>180.24896376202335</v>
      </c>
    </row>
    <row r="462" spans="2:5">
      <c r="B462">
        <f t="shared" si="35"/>
        <v>2115</v>
      </c>
      <c r="C462">
        <f t="shared" si="32"/>
        <v>1.7684848745540569E-7</v>
      </c>
      <c r="D462" s="13">
        <f t="shared" si="33"/>
        <v>35.25</v>
      </c>
      <c r="E462">
        <f t="shared" si="34"/>
        <v>176.84848745540569</v>
      </c>
    </row>
    <row r="463" spans="2:5">
      <c r="B463">
        <f t="shared" si="35"/>
        <v>2120</v>
      </c>
      <c r="C463">
        <f t="shared" si="32"/>
        <v>1.7351219563625101E-7</v>
      </c>
      <c r="D463" s="13">
        <f t="shared" si="33"/>
        <v>35.333333333333336</v>
      </c>
      <c r="E463">
        <f t="shared" si="34"/>
        <v>173.51219563625102</v>
      </c>
    </row>
    <row r="464" spans="2:5">
      <c r="B464">
        <f t="shared" si="35"/>
        <v>2125</v>
      </c>
      <c r="C464">
        <f t="shared" si="32"/>
        <v>1.702388768129742E-7</v>
      </c>
      <c r="D464" s="13">
        <f t="shared" si="33"/>
        <v>35.416666666666664</v>
      </c>
      <c r="E464">
        <f t="shared" si="34"/>
        <v>170.23887681297418</v>
      </c>
    </row>
    <row r="465" spans="2:5">
      <c r="B465">
        <f t="shared" si="35"/>
        <v>2130</v>
      </c>
      <c r="C465">
        <f t="shared" si="32"/>
        <v>1.670273423610709E-7</v>
      </c>
      <c r="D465" s="13">
        <f t="shared" si="33"/>
        <v>35.5</v>
      </c>
      <c r="E465">
        <f t="shared" si="34"/>
        <v>167.02734236107091</v>
      </c>
    </row>
    <row r="466" spans="2:5">
      <c r="B466">
        <f t="shared" si="35"/>
        <v>2135</v>
      </c>
      <c r="C466">
        <f t="shared" si="32"/>
        <v>1.638764260914981E-7</v>
      </c>
      <c r="D466" s="13">
        <f t="shared" si="33"/>
        <v>35.583333333333336</v>
      </c>
      <c r="E466">
        <f t="shared" si="34"/>
        <v>163.8764260914981</v>
      </c>
    </row>
    <row r="467" spans="2:5">
      <c r="B467">
        <f t="shared" si="35"/>
        <v>2140</v>
      </c>
      <c r="C467">
        <f t="shared" si="32"/>
        <v>1.6078498382720156E-7</v>
      </c>
      <c r="D467" s="13">
        <f t="shared" si="33"/>
        <v>35.666666666666664</v>
      </c>
      <c r="E467">
        <f t="shared" si="34"/>
        <v>160.78498382720156</v>
      </c>
    </row>
    <row r="468" spans="2:5">
      <c r="B468">
        <f t="shared" si="35"/>
        <v>2145</v>
      </c>
      <c r="C468">
        <f t="shared" si="32"/>
        <v>1.5775189298763594E-7</v>
      </c>
      <c r="D468" s="13">
        <f t="shared" si="33"/>
        <v>35.75</v>
      </c>
      <c r="E468">
        <f t="shared" si="34"/>
        <v>157.75189298763596</v>
      </c>
    </row>
    <row r="469" spans="2:5">
      <c r="B469">
        <f t="shared" si="35"/>
        <v>2150</v>
      </c>
      <c r="C469">
        <f t="shared" si="32"/>
        <v>1.5477605218112816E-7</v>
      </c>
      <c r="D469" s="13">
        <f t="shared" si="33"/>
        <v>35.833333333333336</v>
      </c>
      <c r="E469">
        <f t="shared" si="34"/>
        <v>154.77605218112816</v>
      </c>
    </row>
    <row r="470" spans="2:5">
      <c r="B470">
        <f t="shared" si="35"/>
        <v>2155</v>
      </c>
      <c r="C470">
        <f t="shared" si="32"/>
        <v>1.5185638080493383E-7</v>
      </c>
      <c r="D470" s="13">
        <f t="shared" si="33"/>
        <v>35.916666666666664</v>
      </c>
      <c r="E470">
        <f t="shared" si="34"/>
        <v>151.85638080493382</v>
      </c>
    </row>
    <row r="471" spans="2:5">
      <c r="B471">
        <f t="shared" si="35"/>
        <v>2160</v>
      </c>
      <c r="C471">
        <f t="shared" si="32"/>
        <v>1.4899181865284338E-7</v>
      </c>
      <c r="D471" s="13">
        <f t="shared" si="33"/>
        <v>36</v>
      </c>
      <c r="E471">
        <f t="shared" si="34"/>
        <v>148.99181865284339</v>
      </c>
    </row>
    <row r="472" spans="2:5">
      <c r="B472">
        <f t="shared" si="35"/>
        <v>2165</v>
      </c>
      <c r="C472">
        <f t="shared" si="32"/>
        <v>1.4618132553019447E-7</v>
      </c>
      <c r="D472" s="13">
        <f t="shared" si="33"/>
        <v>36.083333333333336</v>
      </c>
      <c r="E472">
        <f t="shared" si="34"/>
        <v>146.18132553019447</v>
      </c>
    </row>
    <row r="473" spans="2:5">
      <c r="B473">
        <f t="shared" si="35"/>
        <v>2170</v>
      </c>
      <c r="C473">
        <f t="shared" si="32"/>
        <v>1.434238808761511E-7</v>
      </c>
      <c r="D473" s="13">
        <f t="shared" si="33"/>
        <v>36.166666666666664</v>
      </c>
      <c r="E473">
        <f t="shared" si="34"/>
        <v>143.42388087615109</v>
      </c>
    </row>
    <row r="474" spans="2:5">
      <c r="B474">
        <f t="shared" si="35"/>
        <v>2175</v>
      </c>
      <c r="C474">
        <f t="shared" si="32"/>
        <v>1.4071848339311221E-7</v>
      </c>
      <c r="D474" s="13">
        <f t="shared" si="33"/>
        <v>36.25</v>
      </c>
      <c r="E474">
        <f t="shared" si="34"/>
        <v>140.71848339311219</v>
      </c>
    </row>
    <row r="475" spans="2:5">
      <c r="B475">
        <f t="shared" si="35"/>
        <v>2180</v>
      </c>
      <c r="C475">
        <f t="shared" si="32"/>
        <v>1.3806415068311542E-7</v>
      </c>
      <c r="D475" s="13">
        <f t="shared" si="33"/>
        <v>36.333333333333336</v>
      </c>
      <c r="E475">
        <f t="shared" si="34"/>
        <v>138.06415068311543</v>
      </c>
    </row>
    <row r="476" spans="2:5">
      <c r="B476">
        <f t="shared" si="35"/>
        <v>2185</v>
      </c>
      <c r="C476">
        <f t="shared" si="32"/>
        <v>1.3545991889110359E-7</v>
      </c>
      <c r="D476" s="13">
        <f t="shared" si="33"/>
        <v>36.416666666666664</v>
      </c>
      <c r="E476">
        <f t="shared" si="34"/>
        <v>135.4599188911036</v>
      </c>
    </row>
    <row r="477" spans="2:5">
      <c r="B477">
        <f t="shared" si="35"/>
        <v>2190</v>
      </c>
      <c r="C477">
        <f t="shared" si="32"/>
        <v>1.3290484235492445E-7</v>
      </c>
      <c r="D477" s="13">
        <f t="shared" si="33"/>
        <v>36.5</v>
      </c>
      <c r="E477">
        <f t="shared" si="34"/>
        <v>132.90484235492445</v>
      </c>
    </row>
    <row r="478" spans="2:5">
      <c r="B478">
        <f t="shared" si="35"/>
        <v>2195</v>
      </c>
      <c r="C478">
        <f t="shared" si="32"/>
        <v>1.3039799326193737E-7</v>
      </c>
      <c r="D478" s="13">
        <f t="shared" si="33"/>
        <v>36.583333333333336</v>
      </c>
      <c r="E478">
        <f t="shared" si="34"/>
        <v>130.39799326193736</v>
      </c>
    </row>
    <row r="479" spans="2:5">
      <c r="B479">
        <f t="shared" si="35"/>
        <v>2200</v>
      </c>
      <c r="C479">
        <f t="shared" si="32"/>
        <v>1.2793846131210085E-7</v>
      </c>
      <c r="D479" s="13">
        <f t="shared" si="33"/>
        <v>36.666666666666664</v>
      </c>
      <c r="E479">
        <f t="shared" si="34"/>
        <v>127.93846131210086</v>
      </c>
    </row>
    <row r="480" spans="2:5">
      <c r="B480">
        <f t="shared" si="35"/>
        <v>2205</v>
      </c>
      <c r="C480">
        <f t="shared" si="32"/>
        <v>1.2552535338741984E-7</v>
      </c>
      <c r="D480" s="13">
        <f t="shared" si="33"/>
        <v>36.75</v>
      </c>
      <c r="E480">
        <f t="shared" si="34"/>
        <v>125.52535338741984</v>
      </c>
    </row>
    <row r="481" spans="2:5">
      <c r="B481">
        <f t="shared" si="35"/>
        <v>2210</v>
      </c>
      <c r="C481">
        <f t="shared" ref="C481:C519" si="36">$I$36*EXP(-$I$32*(B481-1560))+(1/$I$32)*($I$33+$I$34*((B481-1560)-1/$I$32))</f>
        <v>1.2315779322763197E-7</v>
      </c>
      <c r="D481" s="13">
        <f t="shared" si="33"/>
        <v>36.833333333333336</v>
      </c>
      <c r="E481">
        <f t="shared" si="34"/>
        <v>123.15779322763197</v>
      </c>
    </row>
    <row r="482" spans="2:5">
      <c r="B482">
        <f t="shared" si="35"/>
        <v>2215</v>
      </c>
      <c r="C482">
        <f t="shared" si="36"/>
        <v>1.2083492111201544E-7</v>
      </c>
      <c r="D482" s="13">
        <f t="shared" si="33"/>
        <v>36.916666666666664</v>
      </c>
      <c r="E482">
        <f t="shared" si="34"/>
        <v>120.83492111201544</v>
      </c>
    </row>
    <row r="483" spans="2:5">
      <c r="B483">
        <f t="shared" si="35"/>
        <v>2220</v>
      </c>
      <c r="C483">
        <f t="shared" si="36"/>
        <v>1.1855589354720279E-7</v>
      </c>
      <c r="D483" s="13">
        <f t="shared" si="33"/>
        <v>37</v>
      </c>
      <c r="E483">
        <f t="shared" si="34"/>
        <v>118.5558935472028</v>
      </c>
    </row>
    <row r="484" spans="2:5">
      <c r="B484">
        <f t="shared" si="35"/>
        <v>2225</v>
      </c>
      <c r="C484">
        <f t="shared" si="36"/>
        <v>1.1631988296088718E-7</v>
      </c>
      <c r="D484" s="13">
        <f t="shared" si="33"/>
        <v>37.083333333333336</v>
      </c>
      <c r="E484">
        <f t="shared" si="34"/>
        <v>116.31988296088718</v>
      </c>
    </row>
    <row r="485" spans="2:5">
      <c r="B485">
        <f t="shared" si="35"/>
        <v>2230</v>
      </c>
      <c r="C485">
        <f t="shared" si="36"/>
        <v>1.1412607740131013E-7</v>
      </c>
      <c r="D485" s="13">
        <f t="shared" si="33"/>
        <v>37.166666666666664</v>
      </c>
      <c r="E485">
        <f t="shared" si="34"/>
        <v>114.12607740131013</v>
      </c>
    </row>
    <row r="486" spans="2:5">
      <c r="B486">
        <f t="shared" si="35"/>
        <v>2235</v>
      </c>
      <c r="C486">
        <f t="shared" si="36"/>
        <v>1.1197368024242116E-7</v>
      </c>
      <c r="D486" s="13">
        <f t="shared" si="33"/>
        <v>37.25</v>
      </c>
      <c r="E486">
        <f t="shared" si="34"/>
        <v>111.97368024242115</v>
      </c>
    </row>
    <row r="487" spans="2:5">
      <c r="B487">
        <f t="shared" si="35"/>
        <v>2240</v>
      </c>
      <c r="C487">
        <f t="shared" si="36"/>
        <v>1.0986190989460308E-7</v>
      </c>
      <c r="D487" s="13">
        <f t="shared" si="33"/>
        <v>37.333333333333336</v>
      </c>
      <c r="E487">
        <f t="shared" si="34"/>
        <v>109.86190989460309</v>
      </c>
    </row>
    <row r="488" spans="2:5">
      <c r="B488">
        <f t="shared" si="35"/>
        <v>2245</v>
      </c>
      <c r="C488">
        <f t="shared" si="36"/>
        <v>1.0778999952085701E-7</v>
      </c>
      <c r="D488" s="13">
        <f t="shared" ref="D488:D519" si="37">B488/60</f>
        <v>37.416666666666664</v>
      </c>
      <c r="E488">
        <f t="shared" ref="E488:E519" si="38">C488*10^9</f>
        <v>107.78999952085701</v>
      </c>
    </row>
    <row r="489" spans="2:5">
      <c r="B489">
        <f t="shared" si="35"/>
        <v>2250</v>
      </c>
      <c r="C489">
        <f t="shared" si="36"/>
        <v>1.0575719675834448E-7</v>
      </c>
      <c r="D489" s="13">
        <f t="shared" si="37"/>
        <v>37.5</v>
      </c>
      <c r="E489">
        <f t="shared" si="38"/>
        <v>105.75719675834448</v>
      </c>
    </row>
    <row r="490" spans="2:5">
      <c r="B490">
        <f t="shared" si="35"/>
        <v>2255</v>
      </c>
      <c r="C490">
        <f t="shared" si="36"/>
        <v>1.0376276344518563E-7</v>
      </c>
      <c r="D490" s="13">
        <f t="shared" si="37"/>
        <v>37.583333333333336</v>
      </c>
      <c r="E490">
        <f t="shared" si="38"/>
        <v>103.76276344518563</v>
      </c>
    </row>
    <row r="491" spans="2:5">
      <c r="B491">
        <f t="shared" ref="B491:B519" si="39">B490+$J$31/372</f>
        <v>2260</v>
      </c>
      <c r="C491">
        <f t="shared" si="36"/>
        <v>1.0180597535241403E-7</v>
      </c>
      <c r="D491" s="13">
        <f t="shared" si="37"/>
        <v>37.666666666666664</v>
      </c>
      <c r="E491">
        <f t="shared" si="38"/>
        <v>101.80597535241404</v>
      </c>
    </row>
    <row r="492" spans="2:5">
      <c r="B492">
        <f t="shared" si="39"/>
        <v>2265</v>
      </c>
      <c r="C492">
        <f t="shared" si="36"/>
        <v>9.9886121920990822E-8</v>
      </c>
      <c r="D492" s="13">
        <f t="shared" si="37"/>
        <v>37.75</v>
      </c>
      <c r="E492">
        <f t="shared" si="38"/>
        <v>99.886121920990817</v>
      </c>
    </row>
    <row r="493" spans="2:5">
      <c r="B493">
        <f t="shared" si="39"/>
        <v>2270</v>
      </c>
      <c r="C493">
        <f t="shared" si="36"/>
        <v>9.8002506003782944E-8</v>
      </c>
      <c r="D493" s="13">
        <f t="shared" si="37"/>
        <v>37.833333333333336</v>
      </c>
      <c r="E493">
        <f t="shared" si="38"/>
        <v>98.002506003782941</v>
      </c>
    </row>
    <row r="494" spans="2:5">
      <c r="B494">
        <f t="shared" si="39"/>
        <v>2275</v>
      </c>
      <c r="C494">
        <f t="shared" si="36"/>
        <v>9.6154443612411433E-8</v>
      </c>
      <c r="D494" s="13">
        <f t="shared" si="37"/>
        <v>37.916666666666664</v>
      </c>
      <c r="E494">
        <f t="shared" si="38"/>
        <v>96.154443612411427</v>
      </c>
    </row>
    <row r="495" spans="2:5">
      <c r="B495">
        <f t="shared" si="39"/>
        <v>2280</v>
      </c>
      <c r="C495">
        <f t="shared" si="36"/>
        <v>9.4341263668877803E-8</v>
      </c>
      <c r="D495" s="13">
        <f t="shared" si="37"/>
        <v>38</v>
      </c>
      <c r="E495">
        <f t="shared" si="38"/>
        <v>94.341263668877801</v>
      </c>
    </row>
    <row r="496" spans="2:5">
      <c r="B496">
        <f t="shared" si="39"/>
        <v>2285</v>
      </c>
      <c r="C496">
        <f t="shared" si="36"/>
        <v>9.2562307761879118E-8</v>
      </c>
      <c r="D496" s="13">
        <f t="shared" si="37"/>
        <v>38.083333333333336</v>
      </c>
      <c r="E496">
        <f t="shared" si="38"/>
        <v>92.562307761879111</v>
      </c>
    </row>
    <row r="497" spans="2:5">
      <c r="B497">
        <f t="shared" si="39"/>
        <v>2290</v>
      </c>
      <c r="C497">
        <f t="shared" si="36"/>
        <v>9.0816929907721964E-8</v>
      </c>
      <c r="D497" s="13">
        <f t="shared" si="37"/>
        <v>38.166666666666664</v>
      </c>
      <c r="E497">
        <f t="shared" si="38"/>
        <v>90.81692990772197</v>
      </c>
    </row>
    <row r="498" spans="2:5">
      <c r="B498">
        <f t="shared" si="39"/>
        <v>2295</v>
      </c>
      <c r="C498">
        <f t="shared" si="36"/>
        <v>8.9104496315749558E-8</v>
      </c>
      <c r="D498" s="13">
        <f t="shared" si="37"/>
        <v>38.25</v>
      </c>
      <c r="E498">
        <f t="shared" si="38"/>
        <v>89.104496315749557</v>
      </c>
    </row>
    <row r="499" spans="2:5">
      <c r="B499">
        <f t="shared" si="39"/>
        <v>2300</v>
      </c>
      <c r="C499">
        <f t="shared" si="36"/>
        <v>8.7424385158196488E-8</v>
      </c>
      <c r="D499" s="13">
        <f t="shared" si="37"/>
        <v>38.333333333333336</v>
      </c>
      <c r="E499">
        <f t="shared" si="38"/>
        <v>87.424385158196486</v>
      </c>
    </row>
    <row r="500" spans="2:5">
      <c r="B500">
        <f t="shared" si="39"/>
        <v>2305</v>
      </c>
      <c r="C500">
        <f t="shared" si="36"/>
        <v>8.5775986344387293E-8</v>
      </c>
      <c r="D500" s="13">
        <f t="shared" si="37"/>
        <v>38.416666666666664</v>
      </c>
      <c r="E500">
        <f t="shared" si="38"/>
        <v>85.775986344387292</v>
      </c>
    </row>
    <row r="501" spans="2:5">
      <c r="B501">
        <f t="shared" si="39"/>
        <v>2310</v>
      </c>
      <c r="C501">
        <f t="shared" si="36"/>
        <v>8.415870129919723E-8</v>
      </c>
      <c r="D501" s="13">
        <f t="shared" si="37"/>
        <v>38.5</v>
      </c>
      <c r="E501">
        <f t="shared" si="38"/>
        <v>84.158701299197233</v>
      </c>
    </row>
    <row r="502" spans="2:5">
      <c r="B502">
        <f t="shared" si="39"/>
        <v>2315</v>
      </c>
      <c r="C502">
        <f t="shared" si="36"/>
        <v>8.2571942745694529E-8</v>
      </c>
      <c r="D502" s="13">
        <f t="shared" si="37"/>
        <v>38.583333333333336</v>
      </c>
      <c r="E502">
        <f t="shared" si="38"/>
        <v>82.571942745694528</v>
      </c>
    </row>
    <row r="503" spans="2:5">
      <c r="B503">
        <f t="shared" si="39"/>
        <v>2320</v>
      </c>
      <c r="C503">
        <f t="shared" si="36"/>
        <v>8.1015134491885397E-8</v>
      </c>
      <c r="D503" s="13">
        <f t="shared" si="37"/>
        <v>38.666666666666664</v>
      </c>
      <c r="E503">
        <f t="shared" si="38"/>
        <v>81.015134491885391</v>
      </c>
    </row>
    <row r="504" spans="2:5">
      <c r="B504">
        <f t="shared" si="39"/>
        <v>2325</v>
      </c>
      <c r="C504">
        <f t="shared" si="36"/>
        <v>7.9487711221484174E-8</v>
      </c>
      <c r="D504" s="13">
        <f t="shared" si="37"/>
        <v>38.75</v>
      </c>
      <c r="E504">
        <f t="shared" si="38"/>
        <v>79.487711221484176</v>
      </c>
    </row>
    <row r="505" spans="2:5">
      <c r="B505">
        <f t="shared" si="39"/>
        <v>2330</v>
      </c>
      <c r="C505">
        <f t="shared" si="36"/>
        <v>7.7989118288632673E-8</v>
      </c>
      <c r="D505" s="13">
        <f t="shared" si="37"/>
        <v>38.833333333333336</v>
      </c>
      <c r="E505">
        <f t="shared" si="38"/>
        <v>77.989118288632667</v>
      </c>
    </row>
    <row r="506" spans="2:5">
      <c r="B506">
        <f t="shared" si="39"/>
        <v>2335</v>
      </c>
      <c r="C506">
        <f t="shared" si="36"/>
        <v>7.6518811516494474E-8</v>
      </c>
      <c r="D506" s="13">
        <f t="shared" si="37"/>
        <v>38.916666666666664</v>
      </c>
      <c r="E506">
        <f t="shared" si="38"/>
        <v>76.51881151649448</v>
      </c>
    </row>
    <row r="507" spans="2:5">
      <c r="B507">
        <f t="shared" si="39"/>
        <v>2340</v>
      </c>
      <c r="C507">
        <f t="shared" si="36"/>
        <v>7.5076256999650423E-8</v>
      </c>
      <c r="D507" s="13">
        <f t="shared" si="37"/>
        <v>39</v>
      </c>
      <c r="E507">
        <f t="shared" si="38"/>
        <v>75.076256999650425</v>
      </c>
    </row>
    <row r="508" spans="2:5">
      <c r="B508">
        <f t="shared" si="39"/>
        <v>2345</v>
      </c>
      <c r="C508">
        <f t="shared" si="36"/>
        <v>7.366093091022429E-8</v>
      </c>
      <c r="D508" s="13">
        <f t="shared" si="37"/>
        <v>39.083333333333336</v>
      </c>
      <c r="E508">
        <f t="shared" si="38"/>
        <v>73.660930910224295</v>
      </c>
    </row>
    <row r="509" spans="2:5">
      <c r="B509">
        <f t="shared" si="39"/>
        <v>2350</v>
      </c>
      <c r="C509">
        <f t="shared" si="36"/>
        <v>7.2272319307667532E-8</v>
      </c>
      <c r="D509" s="13">
        <f t="shared" si="37"/>
        <v>39.166666666666664</v>
      </c>
      <c r="E509">
        <f t="shared" si="38"/>
        <v>72.27231930766753</v>
      </c>
    </row>
    <row r="510" spans="2:5">
      <c r="B510">
        <f t="shared" si="39"/>
        <v>2355</v>
      </c>
      <c r="C510">
        <f t="shared" si="36"/>
        <v>7.0909917952134643E-8</v>
      </c>
      <c r="D510" s="13">
        <f t="shared" si="37"/>
        <v>39.25</v>
      </c>
      <c r="E510">
        <f t="shared" si="38"/>
        <v>70.909917952134649</v>
      </c>
    </row>
    <row r="511" spans="2:5">
      <c r="B511">
        <f t="shared" si="39"/>
        <v>2360</v>
      </c>
      <c r="C511">
        <f t="shared" si="36"/>
        <v>6.9573232121380911E-8</v>
      </c>
      <c r="D511" s="13">
        <f t="shared" si="37"/>
        <v>39.333333333333336</v>
      </c>
      <c r="E511">
        <f t="shared" si="38"/>
        <v>69.573232121380912</v>
      </c>
    </row>
    <row r="512" spans="2:5">
      <c r="B512">
        <f t="shared" si="39"/>
        <v>2365</v>
      </c>
      <c r="C512">
        <f t="shared" si="36"/>
        <v>6.8261776431116305E-8</v>
      </c>
      <c r="D512" s="13">
        <f t="shared" si="37"/>
        <v>39.416666666666664</v>
      </c>
      <c r="E512">
        <f t="shared" si="38"/>
        <v>68.261776431116303</v>
      </c>
    </row>
    <row r="513" spans="2:5">
      <c r="B513">
        <f t="shared" si="39"/>
        <v>2370</v>
      </c>
      <c r="C513">
        <f t="shared" si="36"/>
        <v>6.6975074658750288E-8</v>
      </c>
      <c r="D513" s="13">
        <f t="shared" si="37"/>
        <v>39.5</v>
      </c>
      <c r="E513">
        <f t="shared" si="38"/>
        <v>66.975074658750287</v>
      </c>
    </row>
    <row r="514" spans="2:5">
      <c r="B514">
        <f t="shared" si="39"/>
        <v>2375</v>
      </c>
      <c r="C514">
        <f t="shared" si="36"/>
        <v>6.5712659570463278E-8</v>
      </c>
      <c r="D514" s="13">
        <f t="shared" si="37"/>
        <v>39.583333333333336</v>
      </c>
      <c r="E514">
        <f t="shared" si="38"/>
        <v>65.712659570463273</v>
      </c>
    </row>
    <row r="515" spans="2:5">
      <c r="B515">
        <f t="shared" si="39"/>
        <v>2380</v>
      </c>
      <c r="C515">
        <f t="shared" si="36"/>
        <v>6.4474072751542392E-8</v>
      </c>
      <c r="D515" s="13">
        <f t="shared" si="37"/>
        <v>39.666666666666664</v>
      </c>
      <c r="E515">
        <f t="shared" si="38"/>
        <v>64.474072751542394</v>
      </c>
    </row>
    <row r="516" spans="2:5">
      <c r="B516">
        <f t="shared" si="39"/>
        <v>2385</v>
      </c>
      <c r="C516">
        <f t="shared" si="36"/>
        <v>6.3258864439919472E-8</v>
      </c>
      <c r="D516" s="13">
        <f t="shared" si="37"/>
        <v>39.75</v>
      </c>
      <c r="E516">
        <f t="shared" si="38"/>
        <v>63.258864439919471</v>
      </c>
    </row>
    <row r="517" spans="2:5">
      <c r="B517">
        <f t="shared" si="39"/>
        <v>2390</v>
      </c>
      <c r="C517">
        <f t="shared" si="36"/>
        <v>6.2066593362851168E-8</v>
      </c>
      <c r="D517" s="13">
        <f t="shared" si="37"/>
        <v>39.833333333333336</v>
      </c>
      <c r="E517">
        <f t="shared" si="38"/>
        <v>62.066593362851165</v>
      </c>
    </row>
    <row r="518" spans="2:5">
      <c r="B518">
        <f t="shared" si="39"/>
        <v>2395</v>
      </c>
      <c r="C518">
        <f t="shared" si="36"/>
        <v>6.089682657668164E-8</v>
      </c>
      <c r="D518" s="13">
        <f t="shared" si="37"/>
        <v>39.916666666666664</v>
      </c>
      <c r="E518">
        <f t="shared" si="38"/>
        <v>60.89682657668164</v>
      </c>
    </row>
    <row r="519" spans="2:5">
      <c r="B519" s="16">
        <f t="shared" si="39"/>
        <v>2400</v>
      </c>
      <c r="C519">
        <f t="shared" si="36"/>
        <v>5.9749139309629879E-8</v>
      </c>
      <c r="D519" s="13">
        <f t="shared" si="37"/>
        <v>40</v>
      </c>
      <c r="E519">
        <f t="shared" si="38"/>
        <v>59.749139309629882</v>
      </c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DO519"/>
  <sheetViews>
    <sheetView zoomScaleNormal="100" workbookViewId="0">
      <selection activeCell="A10" sqref="A10"/>
    </sheetView>
  </sheetViews>
  <sheetFormatPr baseColWidth="10" defaultRowHeight="15.75"/>
  <cols>
    <col min="1" max="1" width="10.875" customWidth="1"/>
    <col min="2" max="2" width="10.625" customWidth="1"/>
    <col min="3" max="3" width="12.125" bestFit="1" customWidth="1"/>
    <col min="4" max="4" width="12.875" customWidth="1"/>
    <col min="6" max="7" width="12.125" bestFit="1" customWidth="1"/>
    <col min="8" max="8" width="14.375" customWidth="1"/>
    <col min="9" max="9" width="12.125" bestFit="1" customWidth="1"/>
  </cols>
  <sheetData>
    <row r="1" spans="1:119" ht="8.1" customHeight="1">
      <c r="A1" s="1"/>
      <c r="B1" s="2"/>
      <c r="C1" s="2"/>
      <c r="D1" s="2"/>
      <c r="E1" s="2"/>
      <c r="F1" s="2"/>
      <c r="G1" s="3"/>
    </row>
    <row r="2" spans="1:119">
      <c r="A2" s="4"/>
      <c r="B2" s="5"/>
      <c r="C2" s="5"/>
      <c r="D2" s="5"/>
      <c r="E2" s="5"/>
      <c r="F2" s="5"/>
      <c r="G2" s="6"/>
    </row>
    <row r="3" spans="1:119">
      <c r="A3" s="4"/>
      <c r="B3" s="5"/>
      <c r="C3" s="5"/>
      <c r="D3" s="5"/>
      <c r="E3" s="5"/>
      <c r="F3" s="5"/>
      <c r="G3" s="6"/>
    </row>
    <row r="4" spans="1:119">
      <c r="A4" s="4"/>
      <c r="B4" s="5"/>
      <c r="C4" s="5"/>
      <c r="D4" s="5"/>
      <c r="E4" s="5"/>
      <c r="F4" s="5"/>
      <c r="G4" s="6"/>
    </row>
    <row r="5" spans="1:119">
      <c r="A5" s="4"/>
      <c r="B5" s="5"/>
      <c r="C5" s="5"/>
      <c r="D5" s="5"/>
      <c r="E5" s="5"/>
      <c r="F5" s="5"/>
      <c r="G5" s="6"/>
    </row>
    <row r="6" spans="1:119">
      <c r="A6" s="4"/>
      <c r="B6" s="5"/>
      <c r="C6" s="5"/>
      <c r="D6" s="5"/>
      <c r="E6" s="5"/>
      <c r="F6" s="5"/>
      <c r="G6" s="6"/>
    </row>
    <row r="7" spans="1:119">
      <c r="A7" s="4"/>
      <c r="B7" s="5"/>
      <c r="C7" s="5"/>
      <c r="D7" s="5"/>
      <c r="E7" s="5"/>
      <c r="F7" s="5"/>
      <c r="G7" s="6"/>
    </row>
    <row r="8" spans="1:119">
      <c r="A8" s="4"/>
      <c r="B8" s="5"/>
      <c r="C8" s="5"/>
      <c r="D8" s="5"/>
      <c r="E8" s="5"/>
      <c r="F8" s="5"/>
      <c r="G8" s="6"/>
    </row>
    <row r="9" spans="1:119" ht="16.5" thickBot="1">
      <c r="A9" s="7"/>
      <c r="B9" s="8"/>
      <c r="C9" s="8"/>
      <c r="D9" s="8"/>
      <c r="E9" s="8"/>
      <c r="F9" s="8"/>
      <c r="G9" s="9"/>
    </row>
    <row r="11" spans="1:119">
      <c r="A11" t="s">
        <v>0</v>
      </c>
      <c r="B11" s="13">
        <v>470</v>
      </c>
      <c r="C11" s="13"/>
      <c r="D11">
        <v>470</v>
      </c>
      <c r="E11">
        <v>470</v>
      </c>
      <c r="F11">
        <v>470</v>
      </c>
      <c r="G11">
        <v>470</v>
      </c>
      <c r="H11">
        <v>470</v>
      </c>
      <c r="I11">
        <v>470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</row>
    <row r="12" spans="1:119">
      <c r="A12" t="s">
        <v>1</v>
      </c>
      <c r="B12" s="13">
        <v>0.5</v>
      </c>
      <c r="C12" s="13"/>
      <c r="D12">
        <v>0.5</v>
      </c>
      <c r="E12">
        <v>0.5</v>
      </c>
      <c r="F12">
        <v>0.5</v>
      </c>
      <c r="G12">
        <v>0.5</v>
      </c>
      <c r="H12">
        <v>0.5</v>
      </c>
      <c r="I12">
        <v>0.5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</row>
    <row r="13" spans="1:119">
      <c r="A13" t="s">
        <v>1</v>
      </c>
      <c r="B13" s="13">
        <f>1/180</f>
        <v>5.5555555555555558E-3</v>
      </c>
      <c r="C13" s="13"/>
      <c r="D13" s="13">
        <f>1/180</f>
        <v>5.5555555555555558E-3</v>
      </c>
      <c r="E13" s="13">
        <f t="shared" ref="E13:I13" si="0">1/180</f>
        <v>5.5555555555555558E-3</v>
      </c>
      <c r="F13" s="13">
        <f t="shared" si="0"/>
        <v>5.5555555555555558E-3</v>
      </c>
      <c r="G13" s="13">
        <f t="shared" si="0"/>
        <v>5.5555555555555558E-3</v>
      </c>
      <c r="H13" s="13">
        <f t="shared" si="0"/>
        <v>5.5555555555555558E-3</v>
      </c>
      <c r="I13" s="13">
        <f t="shared" si="0"/>
        <v>5.5555555555555558E-3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</row>
    <row r="14" spans="1:119">
      <c r="A14" t="s">
        <v>1</v>
      </c>
      <c r="B14" s="13">
        <v>0.01</v>
      </c>
      <c r="C14" s="13"/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</row>
    <row r="15" spans="1:119">
      <c r="A15" t="s">
        <v>1</v>
      </c>
      <c r="B15" s="13">
        <v>1</v>
      </c>
      <c r="C15" s="13"/>
      <c r="D15">
        <v>1</v>
      </c>
      <c r="E15">
        <v>1</v>
      </c>
      <c r="F15">
        <v>1</v>
      </c>
      <c r="G15">
        <v>1</v>
      </c>
      <c r="H15">
        <v>1</v>
      </c>
      <c r="I15">
        <v>1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</row>
    <row r="16" spans="1:119">
      <c r="A16" t="s">
        <v>1</v>
      </c>
      <c r="B16" s="13">
        <v>0.9</v>
      </c>
      <c r="C16" s="14"/>
      <c r="D16">
        <v>0.9</v>
      </c>
      <c r="E16">
        <v>0.9</v>
      </c>
      <c r="F16">
        <v>0.9</v>
      </c>
      <c r="G16">
        <v>0.9</v>
      </c>
      <c r="H16">
        <v>0.9</v>
      </c>
      <c r="I16">
        <v>0.9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</row>
    <row r="17" spans="1:119">
      <c r="A17" t="s">
        <v>1</v>
      </c>
      <c r="B17" s="13">
        <v>0.7</v>
      </c>
      <c r="C17" s="20"/>
      <c r="D17" s="13">
        <v>0.7</v>
      </c>
      <c r="E17" s="13">
        <v>0.7</v>
      </c>
      <c r="F17" s="13">
        <v>0.7</v>
      </c>
      <c r="G17" s="13">
        <v>0.7</v>
      </c>
      <c r="H17" s="13">
        <v>0.7</v>
      </c>
      <c r="I17" s="13">
        <v>0.7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</row>
    <row r="18" spans="1:119">
      <c r="A18" t="s">
        <v>1</v>
      </c>
      <c r="B18" s="13">
        <v>0.7</v>
      </c>
      <c r="C18" s="20"/>
      <c r="D18" s="13">
        <v>0.7</v>
      </c>
      <c r="E18" s="13">
        <v>0.7</v>
      </c>
      <c r="F18" s="13">
        <v>0.7</v>
      </c>
      <c r="G18" s="13">
        <v>0.7</v>
      </c>
      <c r="H18" s="13">
        <v>0.7</v>
      </c>
      <c r="I18" s="13">
        <v>0.7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</row>
    <row r="19" spans="1:119">
      <c r="A19" t="s">
        <v>1</v>
      </c>
      <c r="B19" s="13">
        <v>0.7</v>
      </c>
      <c r="C19" s="20"/>
      <c r="D19" s="13">
        <v>0.7</v>
      </c>
      <c r="E19" s="13">
        <v>0.7</v>
      </c>
      <c r="F19" s="13">
        <v>0.7</v>
      </c>
      <c r="G19" s="13">
        <v>0.7</v>
      </c>
      <c r="H19" s="13">
        <v>0.7</v>
      </c>
      <c r="I19" s="13">
        <v>0.7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</row>
    <row r="20" spans="1:119">
      <c r="A20" s="15" t="s">
        <v>2</v>
      </c>
      <c r="B20">
        <f>1.66*10^-10</f>
        <v>1.66E-10</v>
      </c>
      <c r="C20" s="14"/>
      <c r="D20">
        <f t="shared" ref="D20:I20" si="1">1.66*10^-10</f>
        <v>1.66E-10</v>
      </c>
      <c r="E20">
        <f t="shared" si="1"/>
        <v>1.66E-10</v>
      </c>
      <c r="F20">
        <f t="shared" si="1"/>
        <v>1.66E-10</v>
      </c>
      <c r="G20">
        <f t="shared" si="1"/>
        <v>1.66E-10</v>
      </c>
      <c r="H20">
        <f t="shared" si="1"/>
        <v>1.66E-10</v>
      </c>
      <c r="I20">
        <f t="shared" si="1"/>
        <v>1.66E-10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</row>
    <row r="21" spans="1:119">
      <c r="A21" s="13" t="s">
        <v>3</v>
      </c>
      <c r="B21" s="13">
        <v>0</v>
      </c>
      <c r="C21" s="13"/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</row>
    <row r="22" spans="1:119">
      <c r="A22" s="13" t="s">
        <v>2</v>
      </c>
      <c r="B22" s="13">
        <v>0</v>
      </c>
      <c r="C22" s="13"/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</row>
    <row r="23" spans="1:119">
      <c r="A23" s="13" t="s">
        <v>3</v>
      </c>
      <c r="B23" s="13">
        <v>0</v>
      </c>
      <c r="C23" s="13"/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</row>
    <row r="24" spans="1:119">
      <c r="A24" s="13" t="s">
        <v>1</v>
      </c>
      <c r="B24" s="13">
        <v>0</v>
      </c>
      <c r="C24" s="13"/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</row>
    <row r="25" spans="1:119">
      <c r="A25" s="13" t="s">
        <v>2</v>
      </c>
      <c r="B25">
        <f>2*10^-10</f>
        <v>2.0000000000000001E-10</v>
      </c>
      <c r="C25" s="13"/>
      <c r="D25">
        <f>2*10^-10</f>
        <v>2.0000000000000001E-10</v>
      </c>
      <c r="E25">
        <v>0</v>
      </c>
      <c r="F25">
        <v>0</v>
      </c>
      <c r="G25">
        <v>0</v>
      </c>
      <c r="H25">
        <v>0</v>
      </c>
      <c r="I25">
        <v>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</row>
    <row r="26" spans="1:119">
      <c r="A26" s="13" t="s">
        <v>3</v>
      </c>
      <c r="B26">
        <v>0</v>
      </c>
      <c r="C26" s="13"/>
      <c r="D26">
        <f>- 1.6666666666667*10^-12</f>
        <v>-1.6666666666667001E-12</v>
      </c>
      <c r="E26">
        <v>0</v>
      </c>
      <c r="F26">
        <v>0</v>
      </c>
      <c r="G26">
        <v>0</v>
      </c>
      <c r="H26">
        <v>0</v>
      </c>
      <c r="I26">
        <v>0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</row>
    <row r="27" spans="1:119">
      <c r="A27" s="13" t="s">
        <v>2</v>
      </c>
      <c r="B27" s="13">
        <v>0</v>
      </c>
      <c r="C27" s="13"/>
      <c r="D27">
        <v>0</v>
      </c>
      <c r="E27">
        <v>0</v>
      </c>
      <c r="F27">
        <v>0</v>
      </c>
      <c r="G27">
        <f>1*10^-5</f>
        <v>1.0000000000000001E-5</v>
      </c>
      <c r="H27">
        <f>1*10^-5</f>
        <v>1.0000000000000001E-5</v>
      </c>
      <c r="I27">
        <v>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</row>
    <row r="28" spans="1:119">
      <c r="A28" s="13" t="s">
        <v>3</v>
      </c>
      <c r="B28" s="13">
        <v>0</v>
      </c>
      <c r="C28" s="13"/>
      <c r="D28">
        <v>0</v>
      </c>
      <c r="E28">
        <v>0</v>
      </c>
      <c r="F28">
        <f>5.55555555555555*10^-8</f>
        <v>5.5555555555555502E-8</v>
      </c>
      <c r="G28">
        <v>0</v>
      </c>
      <c r="H28">
        <f>-5.55555555555555*10^-8</f>
        <v>-5.5555555555555502E-8</v>
      </c>
      <c r="I28" s="13">
        <v>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</row>
    <row r="29" spans="1:119"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</row>
    <row r="30" spans="1:119">
      <c r="A30" s="18" t="s">
        <v>14</v>
      </c>
      <c r="B30" s="21">
        <v>0</v>
      </c>
      <c r="C30" s="11"/>
      <c r="D30" s="21">
        <v>1</v>
      </c>
      <c r="E30" s="21">
        <v>2</v>
      </c>
      <c r="F30" s="21">
        <v>3</v>
      </c>
      <c r="G30" s="21">
        <v>4</v>
      </c>
      <c r="H30" s="21">
        <v>5</v>
      </c>
      <c r="I30" s="21">
        <v>6</v>
      </c>
      <c r="J30" s="21">
        <v>7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119">
      <c r="A31" s="10" t="s">
        <v>6</v>
      </c>
      <c r="B31">
        <v>0</v>
      </c>
      <c r="D31">
        <v>600</v>
      </c>
      <c r="E31">
        <v>720</v>
      </c>
      <c r="F31">
        <v>1020</v>
      </c>
      <c r="G31">
        <v>1200</v>
      </c>
      <c r="H31">
        <v>1380</v>
      </c>
      <c r="I31">
        <v>1560</v>
      </c>
      <c r="J31">
        <v>1860</v>
      </c>
    </row>
    <row r="32" spans="1:119">
      <c r="A32" s="10" t="s">
        <v>7</v>
      </c>
      <c r="B32">
        <f>B13*(1+B14-B12*B18*B16*B15)</f>
        <v>3.8611111111111116E-3</v>
      </c>
      <c r="D32">
        <f>D13*(1+D14-D12*D18*D16*D15)</f>
        <v>3.8611111111111116E-3</v>
      </c>
      <c r="E32">
        <f t="shared" ref="E32:I32" si="2">E13*(1+E14-E12*E18*E16*E15)</f>
        <v>3.8611111111111116E-3</v>
      </c>
      <c r="F32">
        <f t="shared" si="2"/>
        <v>3.8611111111111116E-3</v>
      </c>
      <c r="G32">
        <f t="shared" si="2"/>
        <v>3.8611111111111116E-3</v>
      </c>
      <c r="H32">
        <f t="shared" si="2"/>
        <v>3.8611111111111116E-3</v>
      </c>
      <c r="I32">
        <f t="shared" si="2"/>
        <v>3.8611111111111116E-3</v>
      </c>
    </row>
    <row r="33" spans="1:9">
      <c r="A33" s="10" t="s">
        <v>4</v>
      </c>
      <c r="B33">
        <f>1/B11*(B20+B22*B24*B15+(1-B12)*(B25+B27)*B19*B17*B15)</f>
        <v>4.5744680851063828E-13</v>
      </c>
      <c r="D33">
        <f t="shared" ref="D33:I33" si="3">1/D11*(D20+D22*D24*D15+(1-D12)*(D25+D27)*D19*D17*D15)</f>
        <v>4.5744680851063828E-13</v>
      </c>
      <c r="E33">
        <f t="shared" si="3"/>
        <v>3.5319148936170213E-13</v>
      </c>
      <c r="F33">
        <f t="shared" si="3"/>
        <v>3.5319148936170213E-13</v>
      </c>
      <c r="G33">
        <f t="shared" si="3"/>
        <v>5.2131191489361697E-9</v>
      </c>
      <c r="H33">
        <f t="shared" si="3"/>
        <v>5.2131191489361697E-9</v>
      </c>
      <c r="I33">
        <f t="shared" si="3"/>
        <v>3.5319148936170213E-13</v>
      </c>
    </row>
    <row r="34" spans="1:9">
      <c r="A34" s="10" t="s">
        <v>5</v>
      </c>
      <c r="B34">
        <f>1/B11*(B21+B23*B24*B15+(1-B12)*(B26+B28)*B19*B17*B15)</f>
        <v>0</v>
      </c>
      <c r="D34">
        <f t="shared" ref="D34:I34" si="4">1/D11*(D21+D23*D24*D15+(1-D12)*(D26+D28)*D19*D17*D15)</f>
        <v>-8.6879432624115201E-16</v>
      </c>
      <c r="E34">
        <f t="shared" si="4"/>
        <v>0</v>
      </c>
      <c r="F34">
        <f t="shared" si="4"/>
        <v>2.8959810874704462E-11</v>
      </c>
      <c r="G34">
        <f t="shared" si="4"/>
        <v>0</v>
      </c>
      <c r="H34">
        <f t="shared" si="4"/>
        <v>-2.8959810874704462E-11</v>
      </c>
      <c r="I34">
        <f t="shared" si="4"/>
        <v>0</v>
      </c>
    </row>
    <row r="35" spans="1:9">
      <c r="A35" s="10" t="s">
        <v>8</v>
      </c>
      <c r="B35">
        <f>0.1*10^-9</f>
        <v>1.0000000000000002E-10</v>
      </c>
      <c r="C35" s="14"/>
      <c r="D35">
        <f>C159</f>
        <v>1.1665372317573836E-10</v>
      </c>
      <c r="E35">
        <f>C183</f>
        <v>1.1193773710412598E-10</v>
      </c>
      <c r="F35">
        <f>C243</f>
        <v>9.7899837128908107E-11</v>
      </c>
      <c r="G35">
        <f>C279</f>
        <v>3.770930591779491E-7</v>
      </c>
      <c r="H35">
        <f>C315</f>
        <v>8.6452733154541159E-7</v>
      </c>
      <c r="I35">
        <f>C351</f>
        <v>7.3079494377685842E-7</v>
      </c>
    </row>
    <row r="36" spans="1:9">
      <c r="A36" s="10" t="s">
        <v>11</v>
      </c>
      <c r="B36">
        <f>B35-(1/B32)*(B33-B34/B32)</f>
        <v>-1.8475432420021374E-11</v>
      </c>
      <c r="D36">
        <f>D35-(1/D32)*(D33-D34/D32)</f>
        <v>-6.0098063822645056E-11</v>
      </c>
      <c r="E36">
        <f t="shared" ref="E36:H36" si="5">E35-(1/E32)*(E33-E34/E32)</f>
        <v>2.0463682305411773E-11</v>
      </c>
      <c r="F36">
        <f t="shared" si="5"/>
        <v>1.9425515783943571E-6</v>
      </c>
      <c r="G36">
        <f t="shared" si="5"/>
        <v>-9.7306729594220991E-7</v>
      </c>
      <c r="H36">
        <f t="shared" si="5"/>
        <v>-2.4281781761867737E-6</v>
      </c>
      <c r="I36">
        <f>I35-(1/I32)*(I33-I34/I32)</f>
        <v>7.3070346972205973E-7</v>
      </c>
    </row>
    <row r="38" spans="1:9">
      <c r="A38" s="17"/>
      <c r="B38" s="17" t="s">
        <v>9</v>
      </c>
      <c r="C38" s="17" t="s">
        <v>10</v>
      </c>
      <c r="D38" s="17" t="s">
        <v>12</v>
      </c>
      <c r="E38" s="17" t="s">
        <v>13</v>
      </c>
    </row>
    <row r="39" spans="1:9">
      <c r="B39" s="16">
        <v>0</v>
      </c>
      <c r="C39" s="16">
        <f>B35</f>
        <v>1.0000000000000002E-10</v>
      </c>
      <c r="D39" s="13">
        <f>B39/60</f>
        <v>0</v>
      </c>
      <c r="E39">
        <f>C39*10^9</f>
        <v>0.10000000000000002</v>
      </c>
    </row>
    <row r="40" spans="1:9">
      <c r="B40">
        <f>B39+J31/372</f>
        <v>5</v>
      </c>
      <c r="C40">
        <f>$B$36*EXP(-$B$32*B40)+(1/$B$32)*($B$33+$B$34*(B40-1/$B$32))</f>
        <v>1.0035325759824763E-10</v>
      </c>
      <c r="D40" s="13">
        <f t="shared" ref="D40:D103" si="6">B40/60</f>
        <v>8.3333333333333329E-2</v>
      </c>
      <c r="E40">
        <f t="shared" ref="E40:E103" si="7">C40*10^9</f>
        <v>0.10035325759824763</v>
      </c>
    </row>
    <row r="41" spans="1:9">
      <c r="B41">
        <f>B40+$J$31/372</f>
        <v>10</v>
      </c>
      <c r="C41">
        <f t="shared" ref="C41:C104" si="8">$B$36*EXP(-$B$32*B41)+(1/$B$32)*($B$33+$B$34*(B41-1/$B$32))</f>
        <v>1.0069976077105703E-10</v>
      </c>
      <c r="D41" s="13">
        <f t="shared" si="6"/>
        <v>0.16666666666666666</v>
      </c>
      <c r="E41">
        <f t="shared" si="7"/>
        <v>0.10069976077105704</v>
      </c>
    </row>
    <row r="42" spans="1:9">
      <c r="B42">
        <f>B41+$J$31/372</f>
        <v>15</v>
      </c>
      <c r="C42">
        <f t="shared" si="8"/>
        <v>1.0103963866572251E-10</v>
      </c>
      <c r="D42" s="13">
        <f t="shared" si="6"/>
        <v>0.25</v>
      </c>
      <c r="E42">
        <f t="shared" si="7"/>
        <v>0.10103963866572251</v>
      </c>
    </row>
    <row r="43" spans="1:9">
      <c r="B43">
        <f t="shared" ref="B43:B106" si="9">B42+$J$31/372</f>
        <v>20</v>
      </c>
      <c r="C43">
        <f t="shared" si="8"/>
        <v>1.0137301796019085E-10</v>
      </c>
      <c r="D43" s="13">
        <f t="shared" si="6"/>
        <v>0.33333333333333331</v>
      </c>
      <c r="E43">
        <f t="shared" si="7"/>
        <v>0.10137301796019085</v>
      </c>
    </row>
    <row r="44" spans="1:9">
      <c r="B44">
        <f t="shared" si="9"/>
        <v>25</v>
      </c>
      <c r="C44">
        <f>$B$36*EXP(-$B$32*B44)+(1/$B$32)*($B$33+$B$34*(B44-1/$B$32))</f>
        <v>1.0170002291027623E-10</v>
      </c>
      <c r="D44" s="13">
        <f t="shared" si="6"/>
        <v>0.41666666666666669</v>
      </c>
      <c r="E44">
        <f t="shared" si="7"/>
        <v>0.10170002291027623</v>
      </c>
    </row>
    <row r="45" spans="1:9">
      <c r="B45">
        <f t="shared" si="9"/>
        <v>30</v>
      </c>
      <c r="C45">
        <f t="shared" si="8"/>
        <v>1.0202077539597236E-10</v>
      </c>
      <c r="D45" s="13">
        <f t="shared" si="6"/>
        <v>0.5</v>
      </c>
      <c r="E45">
        <f t="shared" si="7"/>
        <v>0.10202077539597236</v>
      </c>
    </row>
    <row r="46" spans="1:9">
      <c r="B46">
        <f t="shared" si="9"/>
        <v>35</v>
      </c>
      <c r="C46">
        <f t="shared" si="8"/>
        <v>1.0233539496687911E-10</v>
      </c>
      <c r="D46" s="13">
        <f t="shared" si="6"/>
        <v>0.58333333333333337</v>
      </c>
      <c r="E46">
        <f t="shared" si="7"/>
        <v>0.10233539496687911</v>
      </c>
    </row>
    <row r="47" spans="1:9">
      <c r="B47">
        <f t="shared" si="9"/>
        <v>40</v>
      </c>
      <c r="C47">
        <f t="shared" si="8"/>
        <v>1.0264399888676056E-10</v>
      </c>
      <c r="D47" s="13">
        <f t="shared" si="6"/>
        <v>0.66666666666666663</v>
      </c>
      <c r="E47">
        <f t="shared" si="7"/>
        <v>0.10264399888676055</v>
      </c>
    </row>
    <row r="48" spans="1:9">
      <c r="B48">
        <f t="shared" si="9"/>
        <v>45</v>
      </c>
      <c r="C48">
        <f t="shared" si="8"/>
        <v>1.0294670217725112E-10</v>
      </c>
      <c r="D48" s="13">
        <f t="shared" si="6"/>
        <v>0.75</v>
      </c>
      <c r="E48">
        <f t="shared" si="7"/>
        <v>0.10294670217725112</v>
      </c>
    </row>
    <row r="49" spans="2:5">
      <c r="B49">
        <f t="shared" si="9"/>
        <v>50</v>
      </c>
      <c r="C49">
        <f t="shared" si="8"/>
        <v>1.0324361766072588E-10</v>
      </c>
      <c r="D49" s="13">
        <f t="shared" si="6"/>
        <v>0.83333333333333337</v>
      </c>
      <c r="E49">
        <f t="shared" si="7"/>
        <v>0.10324361766072587</v>
      </c>
    </row>
    <row r="50" spans="2:5">
      <c r="B50">
        <f t="shared" si="9"/>
        <v>55</v>
      </c>
      <c r="C50">
        <f t="shared" si="8"/>
        <v>1.0353485600235139E-10</v>
      </c>
      <c r="D50" s="13">
        <f t="shared" si="6"/>
        <v>0.91666666666666663</v>
      </c>
      <c r="E50">
        <f t="shared" si="7"/>
        <v>0.10353485600235139</v>
      </c>
    </row>
    <row r="51" spans="2:5">
      <c r="B51">
        <f t="shared" si="9"/>
        <v>60</v>
      </c>
      <c r="C51">
        <f t="shared" si="8"/>
        <v>1.0382052575133228E-10</v>
      </c>
      <c r="D51" s="13">
        <f t="shared" si="6"/>
        <v>1</v>
      </c>
      <c r="E51">
        <f t="shared" si="7"/>
        <v>0.10382052575133228</v>
      </c>
    </row>
    <row r="52" spans="2:5">
      <c r="B52">
        <f t="shared" si="9"/>
        <v>65</v>
      </c>
      <c r="C52">
        <f t="shared" si="8"/>
        <v>1.0410073338136934E-10</v>
      </c>
      <c r="D52" s="13">
        <f t="shared" si="6"/>
        <v>1.0833333333333333</v>
      </c>
      <c r="E52">
        <f t="shared" si="7"/>
        <v>0.10410073338136934</v>
      </c>
    </row>
    <row r="53" spans="2:5">
      <c r="B53">
        <f t="shared" si="9"/>
        <v>70</v>
      </c>
      <c r="C53">
        <f t="shared" si="8"/>
        <v>1.0437558333034393E-10</v>
      </c>
      <c r="D53" s="13">
        <f t="shared" si="6"/>
        <v>1.1666666666666667</v>
      </c>
      <c r="E53">
        <f t="shared" si="7"/>
        <v>0.10437558333034393</v>
      </c>
    </row>
    <row r="54" spans="2:5">
      <c r="B54">
        <f t="shared" si="9"/>
        <v>75</v>
      </c>
      <c r="C54">
        <f t="shared" si="8"/>
        <v>1.0464517803924371E-10</v>
      </c>
      <c r="D54" s="13">
        <f t="shared" si="6"/>
        <v>1.25</v>
      </c>
      <c r="E54">
        <f t="shared" si="7"/>
        <v>0.10464517803924371</v>
      </c>
    </row>
    <row r="55" spans="2:5">
      <c r="B55">
        <f t="shared" si="9"/>
        <v>80</v>
      </c>
      <c r="C55">
        <f t="shared" si="8"/>
        <v>1.0490961799034399E-10</v>
      </c>
      <c r="D55" s="13">
        <f t="shared" si="6"/>
        <v>1.3333333333333333</v>
      </c>
      <c r="E55">
        <f t="shared" si="7"/>
        <v>0.10490961799034398</v>
      </c>
    </row>
    <row r="56" spans="2:5">
      <c r="B56">
        <f t="shared" si="9"/>
        <v>85</v>
      </c>
      <c r="C56">
        <f t="shared" si="8"/>
        <v>1.0516900174465912E-10</v>
      </c>
      <c r="D56" s="13">
        <f t="shared" si="6"/>
        <v>1.4166666666666667</v>
      </c>
      <c r="E56">
        <f t="shared" si="7"/>
        <v>0.10516900174465912</v>
      </c>
    </row>
    <row r="57" spans="2:5">
      <c r="B57">
        <f t="shared" si="9"/>
        <v>90</v>
      </c>
      <c r="C57">
        <f t="shared" si="8"/>
        <v>1.0542342597867775E-10</v>
      </c>
      <c r="D57" s="13">
        <f t="shared" si="6"/>
        <v>1.5</v>
      </c>
      <c r="E57">
        <f t="shared" si="7"/>
        <v>0.10542342597867775</v>
      </c>
    </row>
    <row r="58" spans="2:5">
      <c r="B58">
        <f t="shared" si="9"/>
        <v>95</v>
      </c>
      <c r="C58">
        <f t="shared" si="8"/>
        <v>1.0567298552039569E-10</v>
      </c>
      <c r="D58" s="13">
        <f t="shared" si="6"/>
        <v>1.5833333333333333</v>
      </c>
      <c r="E58">
        <f t="shared" si="7"/>
        <v>0.1056729855203957</v>
      </c>
    </row>
    <row r="59" spans="2:5">
      <c r="B59">
        <f t="shared" si="9"/>
        <v>100</v>
      </c>
      <c r="C59">
        <f t="shared" si="8"/>
        <v>1.0591777338465988E-10</v>
      </c>
      <c r="D59" s="13">
        <f t="shared" si="6"/>
        <v>1.6666666666666667</v>
      </c>
      <c r="E59">
        <f t="shared" si="7"/>
        <v>0.10591777338465988</v>
      </c>
    </row>
    <row r="60" spans="2:5">
      <c r="B60">
        <f t="shared" si="9"/>
        <v>105</v>
      </c>
      <c r="C60">
        <f t="shared" si="8"/>
        <v>1.0615788080783644E-10</v>
      </c>
      <c r="D60" s="13">
        <f t="shared" si="6"/>
        <v>1.75</v>
      </c>
      <c r="E60">
        <f t="shared" si="7"/>
        <v>0.10615788080783645</v>
      </c>
    </row>
    <row r="61" spans="2:5">
      <c r="B61">
        <f t="shared" si="9"/>
        <v>110</v>
      </c>
      <c r="C61">
        <f t="shared" si="8"/>
        <v>1.0639339728181602E-10</v>
      </c>
      <c r="D61" s="13">
        <f t="shared" si="6"/>
        <v>1.8333333333333333</v>
      </c>
      <c r="E61">
        <f t="shared" si="7"/>
        <v>0.10639339728181603</v>
      </c>
    </row>
    <row r="62" spans="2:5">
      <c r="B62">
        <f t="shared" si="9"/>
        <v>115</v>
      </c>
      <c r="C62">
        <f t="shared" si="8"/>
        <v>1.0662441058736878E-10</v>
      </c>
      <c r="D62" s="13">
        <f t="shared" si="6"/>
        <v>1.9166666666666667</v>
      </c>
      <c r="E62">
        <f t="shared" si="7"/>
        <v>0.10662441058736878</v>
      </c>
    </row>
    <row r="63" spans="2:5">
      <c r="B63">
        <f t="shared" si="9"/>
        <v>120</v>
      </c>
      <c r="C63">
        <f t="shared" si="8"/>
        <v>1.0685100682686172E-10</v>
      </c>
      <c r="D63" s="13">
        <f t="shared" si="6"/>
        <v>2</v>
      </c>
      <c r="E63">
        <f t="shared" si="7"/>
        <v>0.10685100682686172</v>
      </c>
    </row>
    <row r="64" spans="2:5">
      <c r="B64">
        <f t="shared" si="9"/>
        <v>125</v>
      </c>
      <c r="C64">
        <f t="shared" si="8"/>
        <v>1.0707327045635044E-10</v>
      </c>
      <c r="D64" s="13">
        <f t="shared" si="6"/>
        <v>2.0833333333333335</v>
      </c>
      <c r="E64">
        <f t="shared" si="7"/>
        <v>0.10707327045635044</v>
      </c>
    </row>
    <row r="65" spans="2:5">
      <c r="B65">
        <f t="shared" si="9"/>
        <v>130</v>
      </c>
      <c r="C65">
        <f t="shared" si="8"/>
        <v>1.0729128431705726E-10</v>
      </c>
      <c r="D65" s="13">
        <f t="shared" si="6"/>
        <v>2.1666666666666665</v>
      </c>
      <c r="E65">
        <f t="shared" si="7"/>
        <v>0.10729128431705726</v>
      </c>
    </row>
    <row r="66" spans="2:5">
      <c r="B66">
        <f t="shared" si="9"/>
        <v>135</v>
      </c>
      <c r="C66">
        <f t="shared" si="8"/>
        <v>1.0750512966624741E-10</v>
      </c>
      <c r="D66" s="13">
        <f t="shared" si="6"/>
        <v>2.25</v>
      </c>
      <c r="E66">
        <f t="shared" si="7"/>
        <v>0.10750512966624741</v>
      </c>
    </row>
    <row r="67" spans="2:5">
      <c r="B67">
        <f t="shared" si="9"/>
        <v>140</v>
      </c>
      <c r="C67">
        <f t="shared" si="8"/>
        <v>1.0771488620751503E-10</v>
      </c>
      <c r="D67" s="13">
        <f t="shared" si="6"/>
        <v>2.3333333333333335</v>
      </c>
      <c r="E67">
        <f t="shared" si="7"/>
        <v>0.10771488620751503</v>
      </c>
    </row>
    <row r="68" spans="2:5">
      <c r="B68">
        <f t="shared" si="9"/>
        <v>145</v>
      </c>
      <c r="C68">
        <f t="shared" si="8"/>
        <v>1.0792063212048987E-10</v>
      </c>
      <c r="D68" s="13">
        <f t="shared" si="6"/>
        <v>2.4166666666666665</v>
      </c>
      <c r="E68">
        <f t="shared" si="7"/>
        <v>0.10792063212048987</v>
      </c>
    </row>
    <row r="69" spans="2:5">
      <c r="B69">
        <f t="shared" si="9"/>
        <v>150</v>
      </c>
      <c r="C69">
        <f t="shared" si="8"/>
        <v>1.0812244408997618E-10</v>
      </c>
      <c r="D69" s="13">
        <f t="shared" si="6"/>
        <v>2.5</v>
      </c>
      <c r="E69">
        <f t="shared" si="7"/>
        <v>0.10812244408997618</v>
      </c>
    </row>
    <row r="70" spans="2:5">
      <c r="B70">
        <f t="shared" si="9"/>
        <v>155</v>
      </c>
      <c r="C70">
        <f t="shared" si="8"/>
        <v>1.0832039733453429E-10</v>
      </c>
      <c r="D70" s="13">
        <f t="shared" si="6"/>
        <v>2.5833333333333335</v>
      </c>
      <c r="E70">
        <f t="shared" si="7"/>
        <v>0.10832039733453429</v>
      </c>
    </row>
    <row r="71" spans="2:5">
      <c r="B71">
        <f t="shared" si="9"/>
        <v>160</v>
      </c>
      <c r="C71">
        <f t="shared" si="8"/>
        <v>1.0851456563451584E-10</v>
      </c>
      <c r="D71" s="13">
        <f t="shared" si="6"/>
        <v>2.6666666666666665</v>
      </c>
      <c r="E71">
        <f t="shared" si="7"/>
        <v>0.10851456563451584</v>
      </c>
    </row>
    <row r="72" spans="2:5">
      <c r="B72">
        <f t="shared" si="9"/>
        <v>165</v>
      </c>
      <c r="C72">
        <f t="shared" si="8"/>
        <v>1.0870502135956283E-10</v>
      </c>
      <c r="D72" s="13">
        <f t="shared" si="6"/>
        <v>2.75</v>
      </c>
      <c r="E72">
        <f t="shared" si="7"/>
        <v>0.10870502135956284</v>
      </c>
    </row>
    <row r="73" spans="2:5">
      <c r="B73">
        <f t="shared" si="9"/>
        <v>170</v>
      </c>
      <c r="C73">
        <f t="shared" si="8"/>
        <v>1.0889183549558106E-10</v>
      </c>
      <c r="D73" s="13">
        <f t="shared" si="6"/>
        <v>2.8333333333333335</v>
      </c>
      <c r="E73">
        <f t="shared" si="7"/>
        <v>0.10889183549558105</v>
      </c>
    </row>
    <row r="74" spans="2:5">
      <c r="B74">
        <f t="shared" si="9"/>
        <v>175</v>
      </c>
      <c r="C74">
        <f t="shared" si="8"/>
        <v>1.090750776711976E-10</v>
      </c>
      <c r="D74" s="13">
        <f t="shared" si="6"/>
        <v>2.9166666666666665</v>
      </c>
      <c r="E74">
        <f t="shared" si="7"/>
        <v>0.10907507767119759</v>
      </c>
    </row>
    <row r="75" spans="2:5">
      <c r="B75">
        <f t="shared" si="9"/>
        <v>180</v>
      </c>
      <c r="C75">
        <f t="shared" si="8"/>
        <v>1.0925481618371253E-10</v>
      </c>
      <c r="D75" s="13">
        <f t="shared" si="6"/>
        <v>3</v>
      </c>
      <c r="E75">
        <f t="shared" si="7"/>
        <v>0.10925481618371254</v>
      </c>
    </row>
    <row r="76" spans="2:5">
      <c r="B76">
        <f t="shared" si="9"/>
        <v>185</v>
      </c>
      <c r="C76">
        <f t="shared" si="8"/>
        <v>1.0943111802455452E-10</v>
      </c>
      <c r="D76" s="13">
        <f t="shared" si="6"/>
        <v>3.0833333333333335</v>
      </c>
      <c r="E76">
        <f t="shared" si="7"/>
        <v>0.10943111802455452</v>
      </c>
    </row>
    <row r="77" spans="2:5">
      <c r="B77">
        <f t="shared" si="9"/>
        <v>190</v>
      </c>
      <c r="C77">
        <f t="shared" si="8"/>
        <v>1.0960404890424947E-10</v>
      </c>
      <c r="D77" s="13">
        <f t="shared" si="6"/>
        <v>3.1666666666666665</v>
      </c>
      <c r="E77">
        <f t="shared" si="7"/>
        <v>0.10960404890424946</v>
      </c>
    </row>
    <row r="78" spans="2:5">
      <c r="B78">
        <f t="shared" si="9"/>
        <v>195</v>
      </c>
      <c r="C78">
        <f t="shared" si="8"/>
        <v>1.0977367327691199E-10</v>
      </c>
      <c r="D78" s="13">
        <f t="shared" si="6"/>
        <v>3.25</v>
      </c>
      <c r="E78">
        <f t="shared" si="7"/>
        <v>0.109773673276912</v>
      </c>
    </row>
    <row r="79" spans="2:5">
      <c r="B79">
        <f t="shared" si="9"/>
        <v>200</v>
      </c>
      <c r="C79">
        <f t="shared" si="8"/>
        <v>1.0994005436426846E-10</v>
      </c>
      <c r="D79" s="13">
        <f t="shared" si="6"/>
        <v>3.3333333333333335</v>
      </c>
      <c r="E79">
        <f t="shared" si="7"/>
        <v>0.10994005436426846</v>
      </c>
    </row>
    <row r="80" spans="2:5">
      <c r="B80">
        <f t="shared" si="9"/>
        <v>205</v>
      </c>
      <c r="C80">
        <f t="shared" si="8"/>
        <v>1.1010325417922073E-10</v>
      </c>
      <c r="D80" s="13">
        <f t="shared" si="6"/>
        <v>3.4166666666666665</v>
      </c>
      <c r="E80">
        <f t="shared" si="7"/>
        <v>0.11010325417922073</v>
      </c>
    </row>
    <row r="81" spans="2:5">
      <c r="B81">
        <f t="shared" si="9"/>
        <v>210</v>
      </c>
      <c r="C81">
        <f t="shared" si="8"/>
        <v>1.1026333354895938E-10</v>
      </c>
      <c r="D81" s="13">
        <f t="shared" si="6"/>
        <v>3.5</v>
      </c>
      <c r="E81">
        <f t="shared" si="7"/>
        <v>0.11026333354895938</v>
      </c>
    </row>
    <row r="82" spans="2:5">
      <c r="B82">
        <f t="shared" si="9"/>
        <v>215</v>
      </c>
      <c r="C82">
        <f t="shared" si="8"/>
        <v>1.1042035213763498E-10</v>
      </c>
      <c r="D82" s="13">
        <f t="shared" si="6"/>
        <v>3.5833333333333335</v>
      </c>
      <c r="E82">
        <f t="shared" si="7"/>
        <v>0.11042035213763499</v>
      </c>
    </row>
    <row r="83" spans="2:5">
      <c r="B83">
        <f t="shared" si="9"/>
        <v>220</v>
      </c>
      <c r="C83">
        <f t="shared" si="8"/>
        <v>1.1057436846859587E-10</v>
      </c>
      <c r="D83" s="13">
        <f t="shared" si="6"/>
        <v>3.6666666666666665</v>
      </c>
      <c r="E83">
        <f t="shared" si="7"/>
        <v>0.11057436846859586</v>
      </c>
    </row>
    <row r="84" spans="2:5">
      <c r="B84">
        <f t="shared" si="9"/>
        <v>225</v>
      </c>
      <c r="C84">
        <f t="shared" si="8"/>
        <v>1.1072543994620073E-10</v>
      </c>
      <c r="D84" s="13">
        <f t="shared" si="6"/>
        <v>3.75</v>
      </c>
      <c r="E84">
        <f t="shared" si="7"/>
        <v>0.11072543994620074</v>
      </c>
    </row>
    <row r="85" spans="2:5">
      <c r="B85">
        <f t="shared" si="9"/>
        <v>230</v>
      </c>
      <c r="C85">
        <f t="shared" si="8"/>
        <v>1.1087362287721414E-10</v>
      </c>
      <c r="D85" s="13">
        <f t="shared" si="6"/>
        <v>3.8333333333333335</v>
      </c>
      <c r="E85">
        <f t="shared" si="7"/>
        <v>0.11087362287721414</v>
      </c>
    </row>
    <row r="86" spans="2:5">
      <c r="B86">
        <f t="shared" si="9"/>
        <v>235</v>
      </c>
      <c r="C86">
        <f t="shared" si="8"/>
        <v>1.1101897249179299E-10</v>
      </c>
      <c r="D86" s="13">
        <f t="shared" si="6"/>
        <v>3.9166666666666665</v>
      </c>
      <c r="E86">
        <f t="shared" si="7"/>
        <v>0.11101897249179299</v>
      </c>
    </row>
    <row r="87" spans="2:5">
      <c r="B87">
        <f t="shared" si="9"/>
        <v>240</v>
      </c>
      <c r="C87">
        <f t="shared" si="8"/>
        <v>1.1116154296407169E-10</v>
      </c>
      <c r="D87" s="13">
        <f t="shared" si="6"/>
        <v>4</v>
      </c>
      <c r="E87">
        <f t="shared" si="7"/>
        <v>0.1111615429640717</v>
      </c>
    </row>
    <row r="88" spans="2:5">
      <c r="B88">
        <f t="shared" si="9"/>
        <v>245</v>
      </c>
      <c r="C88">
        <f t="shared" si="8"/>
        <v>1.1130138743235366E-10</v>
      </c>
      <c r="D88" s="13">
        <f t="shared" si="6"/>
        <v>4.083333333333333</v>
      </c>
      <c r="E88">
        <f t="shared" si="7"/>
        <v>0.11130138743235365</v>
      </c>
    </row>
    <row r="89" spans="2:5">
      <c r="B89">
        <f t="shared" si="9"/>
        <v>250</v>
      </c>
      <c r="C89">
        <f t="shared" si="8"/>
        <v>1.114385580189169E-10</v>
      </c>
      <c r="D89" s="13">
        <f t="shared" si="6"/>
        <v>4.166666666666667</v>
      </c>
      <c r="E89">
        <f t="shared" si="7"/>
        <v>0.1114385580189169</v>
      </c>
    </row>
    <row r="90" spans="2:5">
      <c r="B90">
        <f t="shared" si="9"/>
        <v>255</v>
      </c>
      <c r="C90">
        <f t="shared" si="8"/>
        <v>1.1157310584944076E-10</v>
      </c>
      <c r="D90" s="13">
        <f t="shared" si="6"/>
        <v>4.25</v>
      </c>
      <c r="E90">
        <f t="shared" si="7"/>
        <v>0.11157310584944076</v>
      </c>
    </row>
    <row r="91" spans="2:5">
      <c r="B91">
        <f t="shared" si="9"/>
        <v>260</v>
      </c>
      <c r="C91">
        <f t="shared" si="8"/>
        <v>1.1170508107206136E-10</v>
      </c>
      <c r="D91" s="13">
        <f t="shared" si="6"/>
        <v>4.333333333333333</v>
      </c>
      <c r="E91">
        <f t="shared" si="7"/>
        <v>0.11170508107206135</v>
      </c>
    </row>
    <row r="92" spans="2:5">
      <c r="B92">
        <f t="shared" si="9"/>
        <v>265</v>
      </c>
      <c r="C92">
        <f t="shared" si="8"/>
        <v>1.1183453287606248E-10</v>
      </c>
      <c r="D92" s="13">
        <f t="shared" si="6"/>
        <v>4.416666666666667</v>
      </c>
      <c r="E92">
        <f t="shared" si="7"/>
        <v>0.11183453287606249</v>
      </c>
    </row>
    <row r="93" spans="2:5">
      <c r="B93">
        <f t="shared" si="9"/>
        <v>270</v>
      </c>
      <c r="C93">
        <f t="shared" si="8"/>
        <v>1.1196150951020938E-10</v>
      </c>
      <c r="D93" s="13">
        <f t="shared" si="6"/>
        <v>4.5</v>
      </c>
      <c r="E93">
        <f t="shared" si="7"/>
        <v>0.11196150951020938</v>
      </c>
    </row>
    <row r="94" spans="2:5">
      <c r="B94">
        <f t="shared" si="9"/>
        <v>275</v>
      </c>
      <c r="C94">
        <f t="shared" si="8"/>
        <v>1.1208605830073168E-10</v>
      </c>
      <c r="D94" s="13">
        <f t="shared" si="6"/>
        <v>4.583333333333333</v>
      </c>
      <c r="E94">
        <f t="shared" si="7"/>
        <v>0.11208605830073168</v>
      </c>
    </row>
    <row r="95" spans="2:5">
      <c r="B95">
        <f t="shared" si="9"/>
        <v>280</v>
      </c>
      <c r="C95">
        <f t="shared" si="8"/>
        <v>1.1220822566896279E-10</v>
      </c>
      <c r="D95" s="13">
        <f t="shared" si="6"/>
        <v>4.666666666666667</v>
      </c>
      <c r="E95">
        <f t="shared" si="7"/>
        <v>0.11220822566896278</v>
      </c>
    </row>
    <row r="96" spans="2:5">
      <c r="B96">
        <f t="shared" si="9"/>
        <v>285</v>
      </c>
      <c r="C96">
        <f t="shared" si="8"/>
        <v>1.1232805714864177E-10</v>
      </c>
      <c r="D96" s="13">
        <f t="shared" si="6"/>
        <v>4.75</v>
      </c>
      <c r="E96">
        <f t="shared" si="7"/>
        <v>0.11232805714864177</v>
      </c>
    </row>
    <row r="97" spans="2:5">
      <c r="B97">
        <f t="shared" si="9"/>
        <v>290</v>
      </c>
      <c r="C97">
        <f t="shared" si="8"/>
        <v>1.1244559740288453E-10</v>
      </c>
      <c r="D97" s="13">
        <f t="shared" si="6"/>
        <v>4.833333333333333</v>
      </c>
      <c r="E97">
        <f t="shared" si="7"/>
        <v>0.11244559740288453</v>
      </c>
    </row>
    <row r="98" spans="2:5">
      <c r="B98">
        <f t="shared" si="9"/>
        <v>295</v>
      </c>
      <c r="C98">
        <f t="shared" si="8"/>
        <v>1.1256089024083049E-10</v>
      </c>
      <c r="D98" s="13">
        <f t="shared" si="6"/>
        <v>4.916666666666667</v>
      </c>
      <c r="E98">
        <f t="shared" si="7"/>
        <v>0.11256089024083049</v>
      </c>
    </row>
    <row r="99" spans="2:5">
      <c r="B99">
        <f t="shared" si="9"/>
        <v>300</v>
      </c>
      <c r="C99">
        <f t="shared" si="8"/>
        <v>1.1267397863397094E-10</v>
      </c>
      <c r="D99" s="13">
        <f t="shared" si="6"/>
        <v>5</v>
      </c>
      <c r="E99">
        <f t="shared" si="7"/>
        <v>0.11267397863397094</v>
      </c>
    </row>
    <row r="100" spans="2:5">
      <c r="B100">
        <f t="shared" si="9"/>
        <v>305</v>
      </c>
      <c r="C100">
        <f t="shared" si="8"/>
        <v>1.127849047321652E-10</v>
      </c>
      <c r="D100" s="13">
        <f t="shared" si="6"/>
        <v>5.083333333333333</v>
      </c>
      <c r="E100">
        <f t="shared" si="7"/>
        <v>0.11278490473216521</v>
      </c>
    </row>
    <row r="101" spans="2:5">
      <c r="B101">
        <f t="shared" si="9"/>
        <v>310</v>
      </c>
      <c r="C101">
        <f t="shared" si="8"/>
        <v>1.1289370987935056E-10</v>
      </c>
      <c r="D101" s="13">
        <f t="shared" si="6"/>
        <v>5.166666666666667</v>
      </c>
      <c r="E101">
        <f t="shared" si="7"/>
        <v>0.11289370987935056</v>
      </c>
    </row>
    <row r="102" spans="2:5">
      <c r="B102">
        <f t="shared" si="9"/>
        <v>315</v>
      </c>
      <c r="C102">
        <f t="shared" si="8"/>
        <v>1.1300043462895182E-10</v>
      </c>
      <c r="D102" s="13">
        <f t="shared" si="6"/>
        <v>5.25</v>
      </c>
      <c r="E102">
        <f t="shared" si="7"/>
        <v>0.11300043462895182</v>
      </c>
    </row>
    <row r="103" spans="2:5">
      <c r="B103">
        <f t="shared" si="9"/>
        <v>320</v>
      </c>
      <c r="C103">
        <f t="shared" si="8"/>
        <v>1.1310511875899624E-10</v>
      </c>
      <c r="D103" s="13">
        <f t="shared" si="6"/>
        <v>5.333333333333333</v>
      </c>
      <c r="E103">
        <f t="shared" si="7"/>
        <v>0.11310511875899625</v>
      </c>
    </row>
    <row r="104" spans="2:5">
      <c r="B104">
        <f t="shared" si="9"/>
        <v>325</v>
      </c>
      <c r="C104">
        <f t="shared" si="8"/>
        <v>1.1320780128693936E-10</v>
      </c>
      <c r="D104" s="13">
        <f t="shared" ref="D104:D167" si="10">B104/60</f>
        <v>5.416666666666667</v>
      </c>
      <c r="E104">
        <f t="shared" ref="E104:E167" si="11">C104*10^9</f>
        <v>0.11320780128693936</v>
      </c>
    </row>
    <row r="105" spans="2:5">
      <c r="B105">
        <f t="shared" si="9"/>
        <v>330</v>
      </c>
      <c r="C105">
        <f t="shared" ref="C105:C159" si="12">$B$36*EXP(-$B$32*B105)+(1/$B$32)*($B$33+$B$34*(B105-1/$B$32))</f>
        <v>1.1330852048420752E-10</v>
      </c>
      <c r="D105" s="13">
        <f t="shared" si="10"/>
        <v>5.5</v>
      </c>
      <c r="E105">
        <f t="shared" si="11"/>
        <v>0.11330852048420752</v>
      </c>
    </row>
    <row r="106" spans="2:5">
      <c r="B106">
        <f t="shared" si="9"/>
        <v>335</v>
      </c>
      <c r="C106">
        <f t="shared" si="12"/>
        <v>1.1340731389046224E-10</v>
      </c>
      <c r="D106" s="13">
        <f t="shared" si="10"/>
        <v>5.583333333333333</v>
      </c>
      <c r="E106">
        <f t="shared" si="11"/>
        <v>0.11340731389046224</v>
      </c>
    </row>
    <row r="107" spans="2:5">
      <c r="B107">
        <f t="shared" ref="B107:B170" si="13">B106+$J$31/372</f>
        <v>340</v>
      </c>
      <c r="C107">
        <f t="shared" si="12"/>
        <v>1.1350421832759173E-10</v>
      </c>
      <c r="D107" s="13">
        <f t="shared" si="10"/>
        <v>5.666666666666667</v>
      </c>
      <c r="E107">
        <f t="shared" si="11"/>
        <v>0.11350421832759172</v>
      </c>
    </row>
    <row r="108" spans="2:5">
      <c r="B108">
        <f t="shared" si="13"/>
        <v>345</v>
      </c>
      <c r="C108">
        <f t="shared" si="12"/>
        <v>1.1359926991343517E-10</v>
      </c>
      <c r="D108" s="13">
        <f t="shared" si="10"/>
        <v>5.75</v>
      </c>
      <c r="E108">
        <f t="shared" si="11"/>
        <v>0.11359926991343516</v>
      </c>
    </row>
    <row r="109" spans="2:5">
      <c r="B109">
        <f t="shared" si="13"/>
        <v>350</v>
      </c>
      <c r="C109">
        <f t="shared" si="12"/>
        <v>1.1369250407524429E-10</v>
      </c>
      <c r="D109" s="13">
        <f t="shared" si="10"/>
        <v>5.833333333333333</v>
      </c>
      <c r="E109">
        <f t="shared" si="11"/>
        <v>0.11369250407524428</v>
      </c>
    </row>
    <row r="110" spans="2:5">
      <c r="B110">
        <f t="shared" si="13"/>
        <v>355</v>
      </c>
      <c r="C110">
        <f t="shared" si="12"/>
        <v>1.137839555628877E-10</v>
      </c>
      <c r="D110" s="13">
        <f t="shared" si="10"/>
        <v>5.916666666666667</v>
      </c>
      <c r="E110">
        <f t="shared" si="11"/>
        <v>0.1137839555628877</v>
      </c>
    </row>
    <row r="111" spans="2:5">
      <c r="B111">
        <f t="shared" si="13"/>
        <v>360</v>
      </c>
      <c r="C111">
        <f t="shared" si="12"/>
        <v>1.1387365846180277E-10</v>
      </c>
      <c r="D111" s="13">
        <f t="shared" si="10"/>
        <v>6</v>
      </c>
      <c r="E111">
        <f t="shared" si="11"/>
        <v>0.11387365846180277</v>
      </c>
    </row>
    <row r="112" spans="2:5">
      <c r="B112">
        <f t="shared" si="13"/>
        <v>365</v>
      </c>
      <c r="C112">
        <f t="shared" si="12"/>
        <v>1.1396164620569974E-10</v>
      </c>
      <c r="D112" s="13">
        <f t="shared" si="10"/>
        <v>6.083333333333333</v>
      </c>
      <c r="E112">
        <f t="shared" si="11"/>
        <v>0.11396164620569973</v>
      </c>
    </row>
    <row r="113" spans="2:5">
      <c r="B113">
        <f t="shared" si="13"/>
        <v>370</v>
      </c>
      <c r="C113">
        <f t="shared" si="12"/>
        <v>1.1404795158902308E-10</v>
      </c>
      <c r="D113" s="13">
        <f t="shared" si="10"/>
        <v>6.166666666666667</v>
      </c>
      <c r="E113">
        <f t="shared" si="11"/>
        <v>0.11404795158902309</v>
      </c>
    </row>
    <row r="114" spans="2:5">
      <c r="B114">
        <f t="shared" si="13"/>
        <v>375</v>
      </c>
      <c r="C114">
        <f t="shared" si="12"/>
        <v>1.1413260677917446E-10</v>
      </c>
      <c r="D114" s="13">
        <f t="shared" si="10"/>
        <v>6.25</v>
      </c>
      <c r="E114">
        <f t="shared" si="11"/>
        <v>0.11413260677917446</v>
      </c>
    </row>
    <row r="115" spans="2:5">
      <c r="B115">
        <f t="shared" si="13"/>
        <v>380</v>
      </c>
      <c r="C115">
        <f t="shared" si="12"/>
        <v>1.1421564332850206E-10</v>
      </c>
      <c r="D115" s="13">
        <f t="shared" si="10"/>
        <v>6.333333333333333</v>
      </c>
      <c r="E115">
        <f t="shared" si="11"/>
        <v>0.11421564332850205</v>
      </c>
    </row>
    <row r="116" spans="2:5">
      <c r="B116">
        <f t="shared" si="13"/>
        <v>385</v>
      </c>
      <c r="C116">
        <f t="shared" si="12"/>
        <v>1.1429709218606063E-10</v>
      </c>
      <c r="D116" s="13">
        <f t="shared" si="10"/>
        <v>6.416666666666667</v>
      </c>
      <c r="E116">
        <f t="shared" si="11"/>
        <v>0.11429709218606063</v>
      </c>
    </row>
    <row r="117" spans="2:5">
      <c r="B117">
        <f t="shared" si="13"/>
        <v>390</v>
      </c>
      <c r="C117">
        <f t="shared" si="12"/>
        <v>1.1437698370914677E-10</v>
      </c>
      <c r="D117" s="13">
        <f t="shared" si="10"/>
        <v>6.5</v>
      </c>
      <c r="E117">
        <f t="shared" si="11"/>
        <v>0.11437698370914677</v>
      </c>
    </row>
    <row r="118" spans="2:5">
      <c r="B118">
        <f t="shared" si="13"/>
        <v>395</v>
      </c>
      <c r="C118">
        <f t="shared" si="12"/>
        <v>1.1445534767461344E-10</v>
      </c>
      <c r="D118" s="13">
        <f t="shared" si="10"/>
        <v>6.583333333333333</v>
      </c>
      <c r="E118">
        <f t="shared" si="11"/>
        <v>0.11445534767461343</v>
      </c>
    </row>
    <row r="119" spans="2:5">
      <c r="B119">
        <f t="shared" si="13"/>
        <v>400</v>
      </c>
      <c r="C119">
        <f t="shared" si="12"/>
        <v>1.1453221328996844E-10</v>
      </c>
      <c r="D119" s="13">
        <f t="shared" si="10"/>
        <v>6.666666666666667</v>
      </c>
      <c r="E119">
        <f t="shared" si="11"/>
        <v>0.11453221328996845</v>
      </c>
    </row>
    <row r="120" spans="2:5">
      <c r="B120">
        <f t="shared" si="13"/>
        <v>405</v>
      </c>
      <c r="C120">
        <f t="shared" si="12"/>
        <v>1.1460760920426039E-10</v>
      </c>
      <c r="D120" s="13">
        <f t="shared" si="10"/>
        <v>6.75</v>
      </c>
      <c r="E120">
        <f t="shared" si="11"/>
        <v>0.11460760920426039</v>
      </c>
    </row>
    <row r="121" spans="2:5">
      <c r="B121">
        <f t="shared" si="13"/>
        <v>410</v>
      </c>
      <c r="C121">
        <f t="shared" si="12"/>
        <v>1.1468156351875672E-10</v>
      </c>
      <c r="D121" s="13">
        <f t="shared" si="10"/>
        <v>6.833333333333333</v>
      </c>
      <c r="E121">
        <f t="shared" si="11"/>
        <v>0.11468156351875672</v>
      </c>
    </row>
    <row r="122" spans="2:5">
      <c r="B122">
        <f t="shared" si="13"/>
        <v>415</v>
      </c>
      <c r="C122">
        <f t="shared" si="12"/>
        <v>1.1475410379741752E-10</v>
      </c>
      <c r="D122" s="13">
        <f t="shared" si="10"/>
        <v>6.916666666666667</v>
      </c>
      <c r="E122">
        <f t="shared" si="11"/>
        <v>0.11475410379741752</v>
      </c>
    </row>
    <row r="123" spans="2:5">
      <c r="B123">
        <f t="shared" si="13"/>
        <v>420</v>
      </c>
      <c r="C123">
        <f t="shared" si="12"/>
        <v>1.1482525707716899E-10</v>
      </c>
      <c r="D123" s="13">
        <f t="shared" si="10"/>
        <v>7</v>
      </c>
      <c r="E123">
        <f t="shared" si="11"/>
        <v>0.11482525707716898</v>
      </c>
    </row>
    <row r="124" spans="2:5">
      <c r="B124">
        <f t="shared" si="13"/>
        <v>425</v>
      </c>
      <c r="C124">
        <f t="shared" si="12"/>
        <v>1.1489504987798058E-10</v>
      </c>
      <c r="D124" s="13">
        <f t="shared" si="10"/>
        <v>7.083333333333333</v>
      </c>
      <c r="E124">
        <f t="shared" si="11"/>
        <v>0.11489504987798058</v>
      </c>
    </row>
    <row r="125" spans="2:5">
      <c r="B125">
        <f t="shared" si="13"/>
        <v>430</v>
      </c>
      <c r="C125">
        <f t="shared" si="12"/>
        <v>1.1496350821274942E-10</v>
      </c>
      <c r="D125" s="13">
        <f t="shared" si="10"/>
        <v>7.166666666666667</v>
      </c>
      <c r="E125">
        <f t="shared" si="11"/>
        <v>0.11496350821274942</v>
      </c>
    </row>
    <row r="126" spans="2:5">
      <c r="B126">
        <f t="shared" si="13"/>
        <v>435</v>
      </c>
      <c r="C126">
        <f t="shared" si="12"/>
        <v>1.1503065759699573E-10</v>
      </c>
      <c r="D126" s="13">
        <f t="shared" si="10"/>
        <v>7.25</v>
      </c>
      <c r="E126">
        <f t="shared" si="11"/>
        <v>0.11503065759699573</v>
      </c>
    </row>
    <row r="127" spans="2:5">
      <c r="B127">
        <f t="shared" si="13"/>
        <v>440</v>
      </c>
      <c r="C127">
        <f t="shared" si="12"/>
        <v>1.1509652305837282E-10</v>
      </c>
      <c r="D127" s="13">
        <f t="shared" si="10"/>
        <v>7.333333333333333</v>
      </c>
      <c r="E127">
        <f t="shared" si="11"/>
        <v>0.11509652305837281</v>
      </c>
    </row>
    <row r="128" spans="2:5">
      <c r="B128">
        <f t="shared" si="13"/>
        <v>445</v>
      </c>
      <c r="C128">
        <f t="shared" si="12"/>
        <v>1.1516112914599535E-10</v>
      </c>
      <c r="D128" s="13">
        <f t="shared" si="10"/>
        <v>7.416666666666667</v>
      </c>
      <c r="E128">
        <f t="shared" si="11"/>
        <v>0.11516112914599536</v>
      </c>
    </row>
    <row r="129" spans="2:5">
      <c r="B129">
        <f t="shared" si="13"/>
        <v>450</v>
      </c>
      <c r="C129">
        <f t="shared" si="12"/>
        <v>1.1522449993958923E-10</v>
      </c>
      <c r="D129" s="13">
        <f t="shared" si="10"/>
        <v>7.5</v>
      </c>
      <c r="E129">
        <f t="shared" si="11"/>
        <v>0.11522449993958923</v>
      </c>
    </row>
    <row r="130" spans="2:5">
      <c r="B130">
        <f t="shared" si="13"/>
        <v>455</v>
      </c>
      <c r="C130">
        <f t="shared" si="12"/>
        <v>1.1528665905846637E-10</v>
      </c>
      <c r="D130" s="13">
        <f t="shared" si="10"/>
        <v>7.583333333333333</v>
      </c>
      <c r="E130">
        <f t="shared" si="11"/>
        <v>0.11528665905846637</v>
      </c>
    </row>
    <row r="131" spans="2:5">
      <c r="B131">
        <f t="shared" si="13"/>
        <v>460</v>
      </c>
      <c r="C131">
        <f t="shared" si="12"/>
        <v>1.1534762967032811E-10</v>
      </c>
      <c r="D131" s="13">
        <f t="shared" si="10"/>
        <v>7.666666666666667</v>
      </c>
      <c r="E131">
        <f t="shared" si="11"/>
        <v>0.11534762967032811</v>
      </c>
    </row>
    <row r="132" spans="2:5">
      <c r="B132">
        <f t="shared" si="13"/>
        <v>465</v>
      </c>
      <c r="C132">
        <f t="shared" si="12"/>
        <v>1.1540743449990013E-10</v>
      </c>
      <c r="D132" s="13">
        <f t="shared" si="10"/>
        <v>7.75</v>
      </c>
      <c r="E132">
        <f t="shared" si="11"/>
        <v>0.11540743449990012</v>
      </c>
    </row>
    <row r="133" spans="2:5">
      <c r="B133">
        <f t="shared" si="13"/>
        <v>470</v>
      </c>
      <c r="C133">
        <f t="shared" si="12"/>
        <v>1.1546609583740237E-10</v>
      </c>
      <c r="D133" s="13">
        <f t="shared" si="10"/>
        <v>7.833333333333333</v>
      </c>
      <c r="E133">
        <f t="shared" si="11"/>
        <v>0.11546609583740237</v>
      </c>
    </row>
    <row r="134" spans="2:5">
      <c r="B134">
        <f t="shared" si="13"/>
        <v>475</v>
      </c>
      <c r="C134">
        <f t="shared" si="12"/>
        <v>1.1552363554685689E-10</v>
      </c>
      <c r="D134" s="13">
        <f t="shared" si="10"/>
        <v>7.916666666666667</v>
      </c>
      <c r="E134">
        <f t="shared" si="11"/>
        <v>0.11552363554685689</v>
      </c>
    </row>
    <row r="135" spans="2:5">
      <c r="B135">
        <f t="shared" si="13"/>
        <v>480</v>
      </c>
      <c r="C135">
        <f t="shared" si="12"/>
        <v>1.1558007507423698E-10</v>
      </c>
      <c r="D135" s="13">
        <f t="shared" si="10"/>
        <v>8</v>
      </c>
      <c r="E135">
        <f t="shared" si="11"/>
        <v>0.11558007507423698</v>
      </c>
    </row>
    <row r="136" spans="2:5">
      <c r="B136">
        <f t="shared" si="13"/>
        <v>485</v>
      </c>
      <c r="C136">
        <f t="shared" si="12"/>
        <v>1.1563543545546043E-10</v>
      </c>
      <c r="D136" s="13">
        <f t="shared" si="10"/>
        <v>8.0833333333333339</v>
      </c>
      <c r="E136">
        <f t="shared" si="11"/>
        <v>0.11563543545546043</v>
      </c>
    </row>
    <row r="137" spans="2:5">
      <c r="B137">
        <f t="shared" si="13"/>
        <v>490</v>
      </c>
      <c r="C137">
        <f t="shared" si="12"/>
        <v>1.1568973732422991E-10</v>
      </c>
      <c r="D137" s="13">
        <f t="shared" si="10"/>
        <v>8.1666666666666661</v>
      </c>
      <c r="E137">
        <f t="shared" si="11"/>
        <v>0.11568973732422991</v>
      </c>
    </row>
    <row r="138" spans="2:5">
      <c r="B138">
        <f t="shared" si="13"/>
        <v>495</v>
      </c>
      <c r="C138">
        <f t="shared" si="12"/>
        <v>1.157430009197235E-10</v>
      </c>
      <c r="D138" s="13">
        <f t="shared" si="10"/>
        <v>8.25</v>
      </c>
      <c r="E138">
        <f t="shared" si="11"/>
        <v>0.1157430009197235</v>
      </c>
    </row>
    <row r="139" spans="2:5">
      <c r="B139">
        <f t="shared" si="13"/>
        <v>500</v>
      </c>
      <c r="C139">
        <f t="shared" si="12"/>
        <v>1.1579524609413823E-10</v>
      </c>
      <c r="D139" s="13">
        <f t="shared" si="10"/>
        <v>8.3333333333333339</v>
      </c>
      <c r="E139">
        <f t="shared" si="11"/>
        <v>0.11579524609413823</v>
      </c>
    </row>
    <row r="140" spans="2:5">
      <c r="B140">
        <f t="shared" si="13"/>
        <v>505</v>
      </c>
      <c r="C140">
        <f t="shared" si="12"/>
        <v>1.1584649232008915E-10</v>
      </c>
      <c r="D140" s="13">
        <f t="shared" si="10"/>
        <v>8.4166666666666661</v>
      </c>
      <c r="E140">
        <f t="shared" si="11"/>
        <v>0.11584649232008916</v>
      </c>
    </row>
    <row r="141" spans="2:5">
      <c r="B141">
        <f t="shared" si="13"/>
        <v>510</v>
      </c>
      <c r="C141">
        <f t="shared" si="12"/>
        <v>1.1589675869786727E-10</v>
      </c>
      <c r="D141" s="13">
        <f t="shared" si="10"/>
        <v>8.5</v>
      </c>
      <c r="E141">
        <f t="shared" si="11"/>
        <v>0.11589675869786727</v>
      </c>
    </row>
    <row r="142" spans="2:5">
      <c r="B142">
        <f t="shared" si="13"/>
        <v>515</v>
      </c>
      <c r="C142">
        <f t="shared" si="12"/>
        <v>1.1594606396255842E-10</v>
      </c>
      <c r="D142" s="13">
        <f t="shared" si="10"/>
        <v>8.5833333333333339</v>
      </c>
      <c r="E142">
        <f t="shared" si="11"/>
        <v>0.11594606396255842</v>
      </c>
    </row>
    <row r="143" spans="2:5">
      <c r="B143">
        <f t="shared" si="13"/>
        <v>520</v>
      </c>
      <c r="C143">
        <f t="shared" si="12"/>
        <v>1.1599442649102613E-10</v>
      </c>
      <c r="D143" s="13">
        <f t="shared" si="10"/>
        <v>8.6666666666666661</v>
      </c>
      <c r="E143">
        <f t="shared" si="11"/>
        <v>0.11599442649102613</v>
      </c>
    </row>
    <row r="144" spans="2:5">
      <c r="B144">
        <f t="shared" si="13"/>
        <v>525</v>
      </c>
      <c r="C144">
        <f t="shared" si="12"/>
        <v>1.1604186430876106E-10</v>
      </c>
      <c r="D144" s="13">
        <f t="shared" si="10"/>
        <v>8.75</v>
      </c>
      <c r="E144">
        <f t="shared" si="11"/>
        <v>0.11604186430876105</v>
      </c>
    </row>
    <row r="145" spans="2:5">
      <c r="B145">
        <f t="shared" si="13"/>
        <v>530</v>
      </c>
      <c r="C145">
        <f t="shared" si="12"/>
        <v>1.160883950965993E-10</v>
      </c>
      <c r="D145" s="13">
        <f t="shared" si="10"/>
        <v>8.8333333333333339</v>
      </c>
      <c r="E145">
        <f t="shared" si="11"/>
        <v>0.1160883950965993</v>
      </c>
    </row>
    <row r="146" spans="2:5">
      <c r="B146">
        <f t="shared" si="13"/>
        <v>535</v>
      </c>
      <c r="C146">
        <f t="shared" si="12"/>
        <v>1.1613403619731235E-10</v>
      </c>
      <c r="D146" s="13">
        <f t="shared" si="10"/>
        <v>8.9166666666666661</v>
      </c>
      <c r="E146">
        <f t="shared" si="11"/>
        <v>0.11613403619731234</v>
      </c>
    </row>
    <row r="147" spans="2:5">
      <c r="B147">
        <f t="shared" si="13"/>
        <v>540</v>
      </c>
      <c r="C147">
        <f t="shared" si="12"/>
        <v>1.1617880462207106E-10</v>
      </c>
      <c r="D147" s="13">
        <f t="shared" si="10"/>
        <v>9</v>
      </c>
      <c r="E147">
        <f t="shared" si="11"/>
        <v>0.11617880462207106</v>
      </c>
    </row>
    <row r="148" spans="2:5">
      <c r="B148">
        <f t="shared" si="13"/>
        <v>545</v>
      </c>
      <c r="C148">
        <f t="shared" si="12"/>
        <v>1.162227170567859E-10</v>
      </c>
      <c r="D148" s="13">
        <f t="shared" si="10"/>
        <v>9.0833333333333339</v>
      </c>
      <c r="E148">
        <f t="shared" si="11"/>
        <v>0.1162227170567859</v>
      </c>
    </row>
    <row r="149" spans="2:5">
      <c r="B149">
        <f t="shared" si="13"/>
        <v>550</v>
      </c>
      <c r="C149">
        <f t="shared" si="12"/>
        <v>1.1626578986832614E-10</v>
      </c>
      <c r="D149" s="13">
        <f t="shared" si="10"/>
        <v>9.1666666666666661</v>
      </c>
      <c r="E149">
        <f t="shared" si="11"/>
        <v>0.11626578986832614</v>
      </c>
    </row>
    <row r="150" spans="2:5">
      <c r="B150">
        <f t="shared" si="13"/>
        <v>555</v>
      </c>
      <c r="C150">
        <f t="shared" si="12"/>
        <v>1.1630803911062001E-10</v>
      </c>
      <c r="D150" s="13">
        <f t="shared" si="10"/>
        <v>9.25</v>
      </c>
      <c r="E150">
        <f t="shared" si="11"/>
        <v>0.11630803911062002</v>
      </c>
    </row>
    <row r="151" spans="2:5">
      <c r="B151">
        <f t="shared" si="13"/>
        <v>560</v>
      </c>
      <c r="C151">
        <f t="shared" si="12"/>
        <v>1.1634948053063828E-10</v>
      </c>
      <c r="D151" s="13">
        <f t="shared" si="10"/>
        <v>9.3333333333333339</v>
      </c>
      <c r="E151">
        <f t="shared" si="11"/>
        <v>0.11634948053063827</v>
      </c>
    </row>
    <row r="152" spans="2:5">
      <c r="B152">
        <f t="shared" si="13"/>
        <v>565</v>
      </c>
      <c r="C152">
        <f t="shared" si="12"/>
        <v>1.1639012957426334E-10</v>
      </c>
      <c r="D152" s="13">
        <f t="shared" si="10"/>
        <v>9.4166666666666661</v>
      </c>
      <c r="E152">
        <f t="shared" si="11"/>
        <v>0.11639012957426334</v>
      </c>
    </row>
    <row r="153" spans="2:5">
      <c r="B153">
        <f t="shared" si="13"/>
        <v>570</v>
      </c>
      <c r="C153">
        <f t="shared" si="12"/>
        <v>1.1643000139204623E-10</v>
      </c>
      <c r="D153" s="13">
        <f t="shared" si="10"/>
        <v>9.5</v>
      </c>
      <c r="E153">
        <f t="shared" si="11"/>
        <v>0.11643000139204623</v>
      </c>
    </row>
    <row r="154" spans="2:5">
      <c r="B154">
        <f t="shared" si="13"/>
        <v>575</v>
      </c>
      <c r="C154">
        <f t="shared" si="12"/>
        <v>1.1646911084485346E-10</v>
      </c>
      <c r="D154" s="13">
        <f t="shared" si="10"/>
        <v>9.5833333333333339</v>
      </c>
      <c r="E154">
        <f t="shared" si="11"/>
        <v>0.11646911084485345</v>
      </c>
    </row>
    <row r="155" spans="2:5">
      <c r="B155">
        <f t="shared" si="13"/>
        <v>580</v>
      </c>
      <c r="C155">
        <f t="shared" si="12"/>
        <v>1.165074725094058E-10</v>
      </c>
      <c r="D155" s="13">
        <f t="shared" si="10"/>
        <v>9.6666666666666661</v>
      </c>
      <c r="E155">
        <f t="shared" si="11"/>
        <v>0.1165074725094058</v>
      </c>
    </row>
    <row r="156" spans="2:5">
      <c r="B156">
        <f t="shared" si="13"/>
        <v>585</v>
      </c>
      <c r="C156">
        <f t="shared" si="12"/>
        <v>1.1654510068371137E-10</v>
      </c>
      <c r="D156" s="13">
        <f t="shared" si="10"/>
        <v>9.75</v>
      </c>
      <c r="E156">
        <f t="shared" si="11"/>
        <v>0.11654510068371138</v>
      </c>
    </row>
    <row r="157" spans="2:5">
      <c r="B157">
        <f t="shared" si="13"/>
        <v>590</v>
      </c>
      <c r="C157">
        <f t="shared" si="12"/>
        <v>1.1658200939239475E-10</v>
      </c>
      <c r="D157" s="13">
        <f t="shared" si="10"/>
        <v>9.8333333333333339</v>
      </c>
      <c r="E157">
        <f t="shared" si="11"/>
        <v>0.11658200939239476</v>
      </c>
    </row>
    <row r="158" spans="2:5">
      <c r="B158">
        <f t="shared" si="13"/>
        <v>595</v>
      </c>
      <c r="C158">
        <f t="shared" si="12"/>
        <v>1.1661821239192408E-10</v>
      </c>
      <c r="D158" s="13">
        <f t="shared" si="10"/>
        <v>9.9166666666666661</v>
      </c>
      <c r="E158">
        <f t="shared" si="11"/>
        <v>0.11661821239192408</v>
      </c>
    </row>
    <row r="159" spans="2:5">
      <c r="B159" s="16">
        <f t="shared" si="13"/>
        <v>600</v>
      </c>
      <c r="C159">
        <f t="shared" si="12"/>
        <v>1.1665372317573836E-10</v>
      </c>
      <c r="D159" s="13">
        <f t="shared" si="10"/>
        <v>10</v>
      </c>
      <c r="E159">
        <f t="shared" si="11"/>
        <v>0.11665372317573837</v>
      </c>
    </row>
    <row r="160" spans="2:5">
      <c r="B160">
        <f t="shared" si="13"/>
        <v>605</v>
      </c>
      <c r="C160">
        <f>$D$36*EXP(-$D$32*(B160-600))+(1/$D$32)*($D$33+$D$34*((B160-600)-1/$D$32))</f>
        <v>1.1667776459985626E-10</v>
      </c>
      <c r="D160" s="13">
        <f t="shared" si="10"/>
        <v>10.083333333333334</v>
      </c>
      <c r="E160">
        <f t="shared" si="11"/>
        <v>0.11667776459985627</v>
      </c>
    </row>
    <row r="161" spans="2:5">
      <c r="B161">
        <f t="shared" si="13"/>
        <v>610</v>
      </c>
      <c r="C161">
        <f>$D$36*EXP(-$D$32*(B161-600))+(1/$D$32)*($D$33+$D$34*((B161-600)-1/$D$32))</f>
        <v>1.166798347985196E-10</v>
      </c>
      <c r="D161" s="13">
        <f t="shared" si="10"/>
        <v>10.166666666666666</v>
      </c>
      <c r="E161">
        <f t="shared" si="11"/>
        <v>0.11667983479851961</v>
      </c>
    </row>
    <row r="162" spans="2:5">
      <c r="B162">
        <f t="shared" si="13"/>
        <v>615</v>
      </c>
      <c r="C162">
        <f t="shared" ref="C162:C182" si="14">$D$36*EXP(-$D$32*(B162-600))+(1/$D$32)*($D$33+$D$34*((B162-600)-1/$D$32))</f>
        <v>1.1666035387027647E-10</v>
      </c>
      <c r="D162" s="13">
        <f t="shared" si="10"/>
        <v>10.25</v>
      </c>
      <c r="E162">
        <f t="shared" si="11"/>
        <v>0.11666035387027647</v>
      </c>
    </row>
    <row r="163" spans="2:5">
      <c r="B163">
        <f t="shared" si="13"/>
        <v>620</v>
      </c>
      <c r="C163">
        <f t="shared" si="14"/>
        <v>1.1661973388122399E-10</v>
      </c>
      <c r="D163" s="13">
        <f t="shared" si="10"/>
        <v>10.333333333333334</v>
      </c>
      <c r="E163">
        <f t="shared" si="11"/>
        <v>0.116619733881224</v>
      </c>
    </row>
    <row r="164" spans="2:5">
      <c r="B164">
        <f t="shared" si="13"/>
        <v>625</v>
      </c>
      <c r="C164">
        <f t="shared" si="14"/>
        <v>1.1655837901859206E-10</v>
      </c>
      <c r="D164" s="13">
        <f t="shared" si="10"/>
        <v>10.416666666666666</v>
      </c>
      <c r="E164">
        <f t="shared" si="11"/>
        <v>0.11655837901859206</v>
      </c>
    </row>
    <row r="165" spans="2:5">
      <c r="B165">
        <f t="shared" si="13"/>
        <v>630</v>
      </c>
      <c r="C165">
        <f t="shared" si="14"/>
        <v>1.1647668574139036E-10</v>
      </c>
      <c r="D165" s="13">
        <f t="shared" si="10"/>
        <v>10.5</v>
      </c>
      <c r="E165">
        <f t="shared" si="11"/>
        <v>0.11647668574139036</v>
      </c>
    </row>
    <row r="166" spans="2:5">
      <c r="B166">
        <f t="shared" si="13"/>
        <v>635</v>
      </c>
      <c r="C166">
        <f t="shared" si="14"/>
        <v>1.1637504292817502E-10</v>
      </c>
      <c r="D166" s="13">
        <f t="shared" si="10"/>
        <v>10.583333333333334</v>
      </c>
      <c r="E166">
        <f t="shared" si="11"/>
        <v>0.11637504292817502</v>
      </c>
    </row>
    <row r="167" spans="2:5">
      <c r="B167">
        <f t="shared" si="13"/>
        <v>640</v>
      </c>
      <c r="C167">
        <f t="shared" si="14"/>
        <v>1.1625383202198982E-10</v>
      </c>
      <c r="D167" s="13">
        <f t="shared" si="10"/>
        <v>10.666666666666666</v>
      </c>
      <c r="E167">
        <f t="shared" si="11"/>
        <v>0.11625383202198983</v>
      </c>
    </row>
    <row r="168" spans="2:5">
      <c r="B168">
        <f t="shared" si="13"/>
        <v>645</v>
      </c>
      <c r="C168">
        <f t="shared" si="14"/>
        <v>1.1611342717253633E-10</v>
      </c>
      <c r="D168" s="13">
        <f t="shared" ref="D168:D231" si="15">B168/60</f>
        <v>10.75</v>
      </c>
      <c r="E168">
        <f t="shared" ref="E168:E231" si="16">C168*10^9</f>
        <v>0.11611342717253632</v>
      </c>
    </row>
    <row r="169" spans="2:5">
      <c r="B169">
        <f t="shared" si="13"/>
        <v>650</v>
      </c>
      <c r="C169">
        <f t="shared" si="14"/>
        <v>1.1595419537562519E-10</v>
      </c>
      <c r="D169" s="13">
        <f t="shared" si="15"/>
        <v>10.833333333333334</v>
      </c>
      <c r="E169">
        <f t="shared" si="16"/>
        <v>0.11595419537562519</v>
      </c>
    </row>
    <row r="170" spans="2:5">
      <c r="B170">
        <f t="shared" si="13"/>
        <v>655</v>
      </c>
      <c r="C170">
        <f t="shared" si="14"/>
        <v>1.1577649660996172E-10</v>
      </c>
      <c r="D170" s="13">
        <f t="shared" si="15"/>
        <v>10.916666666666666</v>
      </c>
      <c r="E170">
        <f t="shared" si="16"/>
        <v>0.11577649660996173</v>
      </c>
    </row>
    <row r="171" spans="2:5">
      <c r="B171">
        <f t="shared" ref="B171:B234" si="17">B170+$J$31/372</f>
        <v>660</v>
      </c>
      <c r="C171">
        <f t="shared" si="14"/>
        <v>1.1558068397131547E-10</v>
      </c>
      <c r="D171" s="13">
        <f t="shared" si="15"/>
        <v>11</v>
      </c>
      <c r="E171">
        <f t="shared" si="16"/>
        <v>0.11558068397131546</v>
      </c>
    </row>
    <row r="172" spans="2:5">
      <c r="B172">
        <f t="shared" si="17"/>
        <v>665</v>
      </c>
      <c r="C172">
        <f t="shared" si="14"/>
        <v>1.1536710380412476E-10</v>
      </c>
      <c r="D172" s="13">
        <f t="shared" si="15"/>
        <v>11.083333333333334</v>
      </c>
      <c r="E172">
        <f t="shared" si="16"/>
        <v>0.11536710380412477</v>
      </c>
    </row>
    <row r="173" spans="2:5">
      <c r="B173">
        <f t="shared" si="17"/>
        <v>670</v>
      </c>
      <c r="C173">
        <f t="shared" si="14"/>
        <v>1.151360958305849E-10</v>
      </c>
      <c r="D173" s="13">
        <f t="shared" si="15"/>
        <v>11.166666666666666</v>
      </c>
      <c r="E173">
        <f t="shared" si="16"/>
        <v>0.1151360958305849</v>
      </c>
    </row>
    <row r="174" spans="2:5">
      <c r="B174">
        <f t="shared" si="17"/>
        <v>675</v>
      </c>
      <c r="C174">
        <f t="shared" si="14"/>
        <v>1.1488799327726797E-10</v>
      </c>
      <c r="D174" s="13">
        <f t="shared" si="15"/>
        <v>11.25</v>
      </c>
      <c r="E174">
        <f t="shared" si="16"/>
        <v>0.11488799327726797</v>
      </c>
    </row>
    <row r="175" spans="2:5">
      <c r="B175">
        <f t="shared" si="17"/>
        <v>680</v>
      </c>
      <c r="C175">
        <f t="shared" si="14"/>
        <v>1.1462312299932182E-10</v>
      </c>
      <c r="D175" s="13">
        <f t="shared" si="15"/>
        <v>11.333333333333334</v>
      </c>
      <c r="E175">
        <f t="shared" si="16"/>
        <v>0.11462312299932181</v>
      </c>
    </row>
    <row r="176" spans="2:5">
      <c r="B176">
        <f t="shared" si="17"/>
        <v>685</v>
      </c>
      <c r="C176">
        <f t="shared" si="14"/>
        <v>1.1434180560229424E-10</v>
      </c>
      <c r="D176" s="13">
        <f t="shared" si="15"/>
        <v>11.416666666666666</v>
      </c>
      <c r="E176">
        <f t="shared" si="16"/>
        <v>0.11434180560229423</v>
      </c>
    </row>
    <row r="177" spans="2:5">
      <c r="B177">
        <f t="shared" si="17"/>
        <v>690</v>
      </c>
      <c r="C177">
        <f t="shared" si="14"/>
        <v>1.1404435556162758E-10</v>
      </c>
      <c r="D177" s="13">
        <f t="shared" si="15"/>
        <v>11.5</v>
      </c>
      <c r="E177">
        <f t="shared" si="16"/>
        <v>0.11404435556162758</v>
      </c>
    </row>
    <row r="178" spans="2:5">
      <c r="B178">
        <f t="shared" si="17"/>
        <v>695</v>
      </c>
      <c r="C178">
        <f t="shared" si="14"/>
        <v>1.1373108133986915E-10</v>
      </c>
      <c r="D178" s="13">
        <f t="shared" si="15"/>
        <v>11.583333333333334</v>
      </c>
      <c r="E178">
        <f t="shared" si="16"/>
        <v>0.11373108133986916</v>
      </c>
    </row>
    <row r="179" spans="2:5">
      <c r="B179">
        <f t="shared" si="17"/>
        <v>700</v>
      </c>
      <c r="C179">
        <f t="shared" si="14"/>
        <v>1.1340228550163985E-10</v>
      </c>
      <c r="D179" s="13">
        <f t="shared" si="15"/>
        <v>11.666666666666666</v>
      </c>
      <c r="E179">
        <f t="shared" si="16"/>
        <v>0.11340228550163986</v>
      </c>
    </row>
    <row r="180" spans="2:5">
      <c r="B180">
        <f t="shared" si="17"/>
        <v>705</v>
      </c>
      <c r="C180">
        <f t="shared" si="14"/>
        <v>1.1305826482640498E-10</v>
      </c>
      <c r="D180" s="13">
        <f t="shared" si="15"/>
        <v>11.75</v>
      </c>
      <c r="E180">
        <f t="shared" si="16"/>
        <v>0.11305826482640498</v>
      </c>
    </row>
    <row r="181" spans="2:5">
      <c r="B181">
        <f t="shared" si="17"/>
        <v>710</v>
      </c>
      <c r="C181">
        <f t="shared" si="14"/>
        <v>1.1269931041908881E-10</v>
      </c>
      <c r="D181" s="13">
        <f t="shared" si="15"/>
        <v>11.833333333333334</v>
      </c>
      <c r="E181">
        <f t="shared" si="16"/>
        <v>0.1126993104190888</v>
      </c>
    </row>
    <row r="182" spans="2:5">
      <c r="B182">
        <f t="shared" si="17"/>
        <v>715</v>
      </c>
      <c r="C182">
        <f t="shared" si="14"/>
        <v>1.1232570781857385E-10</v>
      </c>
      <c r="D182" s="13">
        <f t="shared" si="15"/>
        <v>11.916666666666666</v>
      </c>
      <c r="E182">
        <f t="shared" si="16"/>
        <v>0.11232570781857384</v>
      </c>
    </row>
    <row r="183" spans="2:5">
      <c r="B183" s="16">
        <f t="shared" si="17"/>
        <v>720</v>
      </c>
      <c r="C183">
        <f>$D$36*EXP(-$D$32*(B183-600))+(1/$D$32)*($D$33+$D$34*((B183-600)-1/$D$32))</f>
        <v>1.1193773710412598E-10</v>
      </c>
      <c r="D183" s="13">
        <f t="shared" si="15"/>
        <v>12</v>
      </c>
      <c r="E183">
        <f t="shared" si="16"/>
        <v>0.11193773710412598</v>
      </c>
    </row>
    <row r="184" spans="2:5">
      <c r="B184">
        <f t="shared" si="17"/>
        <v>725</v>
      </c>
      <c r="C184">
        <f>$E$36*EXP(-$E$32*(B184-720))+(1/$E$32)*($E$33+$E$34*((B184-720)-1/$E$32))</f>
        <v>1.1154646337920477E-10</v>
      </c>
      <c r="D184" s="13">
        <f t="shared" si="15"/>
        <v>12.083333333333334</v>
      </c>
      <c r="E184">
        <f t="shared" si="16"/>
        <v>0.11154646337920476</v>
      </c>
    </row>
    <row r="185" spans="2:5">
      <c r="B185">
        <f t="shared" si="17"/>
        <v>730</v>
      </c>
      <c r="C185">
        <f t="shared" ref="C185:C242" si="18">$E$36*EXP(-$E$32*(B185-720))+(1/$E$32)*($E$33+$E$34*((B185-720)-1/$E$32))</f>
        <v>1.1116267096314718E-10</v>
      </c>
      <c r="D185" s="13">
        <f t="shared" si="15"/>
        <v>12.166666666666666</v>
      </c>
      <c r="E185">
        <f t="shared" si="16"/>
        <v>0.11116267096314718</v>
      </c>
    </row>
    <row r="186" spans="2:5">
      <c r="B186">
        <f t="shared" si="17"/>
        <v>735</v>
      </c>
      <c r="C186">
        <f t="shared" si="18"/>
        <v>1.1078621681035943E-10</v>
      </c>
      <c r="D186" s="13">
        <f t="shared" si="15"/>
        <v>12.25</v>
      </c>
      <c r="E186">
        <f t="shared" si="16"/>
        <v>0.11078621681035943</v>
      </c>
    </row>
    <row r="187" spans="2:5">
      <c r="B187">
        <f t="shared" si="17"/>
        <v>740</v>
      </c>
      <c r="C187">
        <f t="shared" si="18"/>
        <v>1.1041696061033622E-10</v>
      </c>
      <c r="D187" s="13">
        <f t="shared" si="15"/>
        <v>12.333333333333334</v>
      </c>
      <c r="E187">
        <f t="shared" si="16"/>
        <v>0.11041696061033622</v>
      </c>
    </row>
    <row r="188" spans="2:5">
      <c r="B188">
        <f t="shared" si="17"/>
        <v>745</v>
      </c>
      <c r="C188">
        <f t="shared" si="18"/>
        <v>1.1005476473536484E-10</v>
      </c>
      <c r="D188" s="13">
        <f t="shared" si="15"/>
        <v>12.416666666666666</v>
      </c>
      <c r="E188">
        <f t="shared" si="16"/>
        <v>0.11005476473536484</v>
      </c>
    </row>
    <row r="189" spans="2:5">
      <c r="B189">
        <f t="shared" si="17"/>
        <v>750</v>
      </c>
      <c r="C189">
        <f t="shared" si="18"/>
        <v>1.0969949418922901E-10</v>
      </c>
      <c r="D189" s="13">
        <f t="shared" si="15"/>
        <v>12.5</v>
      </c>
      <c r="E189">
        <f t="shared" si="16"/>
        <v>0.10969949418922902</v>
      </c>
    </row>
    <row r="190" spans="2:5">
      <c r="B190">
        <f t="shared" si="17"/>
        <v>755</v>
      </c>
      <c r="C190">
        <f t="shared" si="18"/>
        <v>1.0935101655689367E-10</v>
      </c>
      <c r="D190" s="13">
        <f t="shared" si="15"/>
        <v>12.583333333333334</v>
      </c>
      <c r="E190">
        <f t="shared" si="16"/>
        <v>0.10935101655689367</v>
      </c>
    </row>
    <row r="191" spans="2:5">
      <c r="B191">
        <f t="shared" si="17"/>
        <v>760</v>
      </c>
      <c r="C191">
        <f t="shared" si="18"/>
        <v>1.0900920195515178E-10</v>
      </c>
      <c r="D191" s="13">
        <f t="shared" si="15"/>
        <v>12.666666666666666</v>
      </c>
      <c r="E191">
        <f t="shared" si="16"/>
        <v>0.10900920195515178</v>
      </c>
    </row>
    <row r="192" spans="2:5">
      <c r="B192">
        <f t="shared" si="17"/>
        <v>765</v>
      </c>
      <c r="C192">
        <f t="shared" si="18"/>
        <v>1.0867392298421474E-10</v>
      </c>
      <c r="D192" s="13">
        <f t="shared" si="15"/>
        <v>12.75</v>
      </c>
      <c r="E192">
        <f t="shared" si="16"/>
        <v>0.10867392298421474</v>
      </c>
    </row>
    <row r="193" spans="2:5">
      <c r="B193">
        <f t="shared" si="17"/>
        <v>770</v>
      </c>
      <c r="C193">
        <f t="shared" si="18"/>
        <v>1.0834505468022847E-10</v>
      </c>
      <c r="D193" s="13">
        <f t="shared" si="15"/>
        <v>12.833333333333334</v>
      </c>
      <c r="E193">
        <f t="shared" si="16"/>
        <v>0.10834505468022847</v>
      </c>
    </row>
    <row r="194" spans="2:5">
      <c r="B194">
        <f t="shared" si="17"/>
        <v>775</v>
      </c>
      <c r="C194">
        <f t="shared" si="18"/>
        <v>1.0802247446869735E-10</v>
      </c>
      <c r="D194" s="13">
        <f t="shared" si="15"/>
        <v>12.916666666666666</v>
      </c>
      <c r="E194">
        <f t="shared" si="16"/>
        <v>0.10802247446869735</v>
      </c>
    </row>
    <row r="195" spans="2:5">
      <c r="B195">
        <f t="shared" si="17"/>
        <v>780</v>
      </c>
      <c r="C195">
        <f t="shared" si="18"/>
        <v>1.0770606211879875E-10</v>
      </c>
      <c r="D195" s="13">
        <f t="shared" si="15"/>
        <v>13</v>
      </c>
      <c r="E195">
        <f t="shared" si="16"/>
        <v>0.10770606211879874</v>
      </c>
    </row>
    <row r="196" spans="2:5">
      <c r="B196">
        <f t="shared" si="17"/>
        <v>785</v>
      </c>
      <c r="C196">
        <f t="shared" si="18"/>
        <v>1.0739569969857108E-10</v>
      </c>
      <c r="D196" s="13">
        <f t="shared" si="15"/>
        <v>13.083333333333334</v>
      </c>
      <c r="E196">
        <f t="shared" si="16"/>
        <v>0.10739569969857107</v>
      </c>
    </row>
    <row r="197" spans="2:5">
      <c r="B197">
        <f t="shared" si="17"/>
        <v>790</v>
      </c>
      <c r="C197">
        <f t="shared" si="18"/>
        <v>1.0709127153095863E-10</v>
      </c>
      <c r="D197" s="13">
        <f t="shared" si="15"/>
        <v>13.166666666666666</v>
      </c>
      <c r="E197">
        <f t="shared" si="16"/>
        <v>0.10709127153095863</v>
      </c>
    </row>
    <row r="198" spans="2:5">
      <c r="B198">
        <f t="shared" si="17"/>
        <v>795</v>
      </c>
      <c r="C198">
        <f t="shared" si="18"/>
        <v>1.0679266415069691E-10</v>
      </c>
      <c r="D198" s="13">
        <f t="shared" si="15"/>
        <v>13.25</v>
      </c>
      <c r="E198">
        <f t="shared" si="16"/>
        <v>0.10679266415069691</v>
      </c>
    </row>
    <row r="199" spans="2:5">
      <c r="B199">
        <f t="shared" si="17"/>
        <v>800</v>
      </c>
      <c r="C199">
        <f t="shared" si="18"/>
        <v>1.0649976626202229E-10</v>
      </c>
      <c r="D199" s="13">
        <f t="shared" si="15"/>
        <v>13.333333333333334</v>
      </c>
      <c r="E199">
        <f t="shared" si="16"/>
        <v>0.10649976626202229</v>
      </c>
    </row>
    <row r="200" spans="2:5">
      <c r="B200">
        <f t="shared" si="17"/>
        <v>805</v>
      </c>
      <c r="C200">
        <f t="shared" si="18"/>
        <v>1.0621246869719033E-10</v>
      </c>
      <c r="D200" s="13">
        <f t="shared" si="15"/>
        <v>13.416666666666666</v>
      </c>
      <c r="E200">
        <f t="shared" si="16"/>
        <v>0.10621246869719034</v>
      </c>
    </row>
    <row r="201" spans="2:5">
      <c r="B201">
        <f t="shared" si="17"/>
        <v>810</v>
      </c>
      <c r="C201">
        <f t="shared" si="18"/>
        <v>1.0593066437578713E-10</v>
      </c>
      <c r="D201" s="13">
        <f t="shared" si="15"/>
        <v>13.5</v>
      </c>
      <c r="E201">
        <f t="shared" si="16"/>
        <v>0.10593066437578713</v>
      </c>
    </row>
    <row r="202" spans="2:5">
      <c r="B202">
        <f t="shared" si="17"/>
        <v>815</v>
      </c>
      <c r="C202">
        <f t="shared" si="18"/>
        <v>1.0565424826481881E-10</v>
      </c>
      <c r="D202" s="13">
        <f t="shared" si="15"/>
        <v>13.583333333333334</v>
      </c>
      <c r="E202">
        <f t="shared" si="16"/>
        <v>0.10565424826481881</v>
      </c>
    </row>
    <row r="203" spans="2:5">
      <c r="B203">
        <f t="shared" si="17"/>
        <v>820</v>
      </c>
      <c r="C203">
        <f t="shared" si="18"/>
        <v>1.0538311733956404E-10</v>
      </c>
      <c r="D203" s="13">
        <f t="shared" si="15"/>
        <v>13.666666666666666</v>
      </c>
      <c r="E203">
        <f t="shared" si="16"/>
        <v>0.10538311733956404</v>
      </c>
    </row>
    <row r="204" spans="2:5">
      <c r="B204">
        <f t="shared" si="17"/>
        <v>825</v>
      </c>
      <c r="C204">
        <f t="shared" si="18"/>
        <v>1.0511717054517498E-10</v>
      </c>
      <c r="D204" s="13">
        <f t="shared" si="15"/>
        <v>13.75</v>
      </c>
      <c r="E204">
        <f t="shared" si="16"/>
        <v>0.10511717054517498</v>
      </c>
    </row>
    <row r="205" spans="2:5">
      <c r="B205">
        <f t="shared" si="17"/>
        <v>830</v>
      </c>
      <c r="C205">
        <f t="shared" si="18"/>
        <v>1.0485630875901261E-10</v>
      </c>
      <c r="D205" s="13">
        <f t="shared" si="15"/>
        <v>13.833333333333334</v>
      </c>
      <c r="E205">
        <f t="shared" si="16"/>
        <v>0.10485630875901261</v>
      </c>
    </row>
    <row r="206" spans="2:5">
      <c r="B206">
        <f t="shared" si="17"/>
        <v>835</v>
      </c>
      <c r="C206">
        <f t="shared" si="18"/>
        <v>1.0460043475370209E-10</v>
      </c>
      <c r="D206" s="13">
        <f t="shared" si="15"/>
        <v>13.916666666666666</v>
      </c>
      <c r="E206">
        <f t="shared" si="16"/>
        <v>0.10460043475370209</v>
      </c>
    </row>
    <row r="207" spans="2:5">
      <c r="B207">
        <f t="shared" si="17"/>
        <v>840</v>
      </c>
      <c r="C207">
        <f t="shared" si="18"/>
        <v>1.0434945316089459E-10</v>
      </c>
      <c r="D207" s="13">
        <f t="shared" si="15"/>
        <v>14</v>
      </c>
      <c r="E207">
        <f t="shared" si="16"/>
        <v>0.10434945316089458</v>
      </c>
    </row>
    <row r="208" spans="2:5">
      <c r="B208">
        <f t="shared" si="17"/>
        <v>845</v>
      </c>
      <c r="C208">
        <f t="shared" si="18"/>
        <v>1.0410327043572188E-10</v>
      </c>
      <c r="D208" s="13">
        <f t="shared" si="15"/>
        <v>14.083333333333334</v>
      </c>
      <c r="E208">
        <f t="shared" si="16"/>
        <v>0.10410327043572189</v>
      </c>
    </row>
    <row r="209" spans="2:5">
      <c r="B209">
        <f t="shared" si="17"/>
        <v>850</v>
      </c>
      <c r="C209">
        <f t="shared" si="18"/>
        <v>1.0386179482193079E-10</v>
      </c>
      <c r="D209" s="13">
        <f t="shared" si="15"/>
        <v>14.166666666666666</v>
      </c>
      <c r="E209">
        <f t="shared" si="16"/>
        <v>0.10386179482193078</v>
      </c>
    </row>
    <row r="210" spans="2:5">
      <c r="B210">
        <f t="shared" si="17"/>
        <v>855</v>
      </c>
      <c r="C210">
        <f t="shared" si="18"/>
        <v>1.0362493631768408E-10</v>
      </c>
      <c r="D210" s="13">
        <f t="shared" si="15"/>
        <v>14.25</v>
      </c>
      <c r="E210">
        <f t="shared" si="16"/>
        <v>0.10362493631768409</v>
      </c>
    </row>
    <row r="211" spans="2:5">
      <c r="B211">
        <f t="shared" si="17"/>
        <v>860</v>
      </c>
      <c r="C211">
        <f t="shared" si="18"/>
        <v>1.0339260664201539E-10</v>
      </c>
      <c r="D211" s="13">
        <f t="shared" si="15"/>
        <v>14.333333333333334</v>
      </c>
      <c r="E211">
        <f t="shared" si="16"/>
        <v>0.10339260664201538</v>
      </c>
    </row>
    <row r="212" spans="2:5">
      <c r="B212">
        <f t="shared" si="17"/>
        <v>865</v>
      </c>
      <c r="C212">
        <f t="shared" si="18"/>
        <v>1.031647192019254E-10</v>
      </c>
      <c r="D212" s="13">
        <f t="shared" si="15"/>
        <v>14.416666666666666</v>
      </c>
      <c r="E212">
        <f t="shared" si="16"/>
        <v>0.1031647192019254</v>
      </c>
    </row>
    <row r="213" spans="2:5">
      <c r="B213">
        <f t="shared" si="17"/>
        <v>870</v>
      </c>
      <c r="C213">
        <f t="shared" si="18"/>
        <v>1.0294118906010735E-10</v>
      </c>
      <c r="D213" s="13">
        <f t="shared" si="15"/>
        <v>14.5</v>
      </c>
      <c r="E213">
        <f t="shared" si="16"/>
        <v>0.10294118906010735</v>
      </c>
    </row>
    <row r="214" spans="2:5">
      <c r="B214">
        <f t="shared" si="17"/>
        <v>875</v>
      </c>
      <c r="C214">
        <f t="shared" si="18"/>
        <v>1.0272193290328946E-10</v>
      </c>
      <c r="D214" s="13">
        <f t="shared" si="15"/>
        <v>14.583333333333334</v>
      </c>
      <c r="E214">
        <f t="shared" si="16"/>
        <v>0.10272193290328946</v>
      </c>
    </row>
    <row r="215" spans="2:5">
      <c r="B215">
        <f t="shared" si="17"/>
        <v>880</v>
      </c>
      <c r="C215">
        <f t="shared" si="18"/>
        <v>1.0250686901118276E-10</v>
      </c>
      <c r="D215" s="13">
        <f t="shared" si="15"/>
        <v>14.666666666666666</v>
      </c>
      <c r="E215">
        <f t="shared" si="16"/>
        <v>0.10250686901118276</v>
      </c>
    </row>
    <row r="216" spans="2:5">
      <c r="B216">
        <f t="shared" si="17"/>
        <v>885</v>
      </c>
      <c r="C216">
        <f t="shared" si="18"/>
        <v>1.0229591722602263E-10</v>
      </c>
      <c r="D216" s="13">
        <f t="shared" si="15"/>
        <v>14.75</v>
      </c>
      <c r="E216">
        <f t="shared" si="16"/>
        <v>0.10229591722602263</v>
      </c>
    </row>
    <row r="217" spans="2:5">
      <c r="B217">
        <f t="shared" si="17"/>
        <v>890</v>
      </c>
      <c r="C217">
        <f t="shared" si="18"/>
        <v>1.0208899892269274E-10</v>
      </c>
      <c r="D217" s="13">
        <f t="shared" si="15"/>
        <v>14.833333333333334</v>
      </c>
      <c r="E217">
        <f t="shared" si="16"/>
        <v>0.10208899892269274</v>
      </c>
    </row>
    <row r="218" spans="2:5">
      <c r="B218">
        <f t="shared" si="17"/>
        <v>895</v>
      </c>
      <c r="C218">
        <f t="shared" si="18"/>
        <v>1.0188603697942014E-10</v>
      </c>
      <c r="D218" s="13">
        <f t="shared" si="15"/>
        <v>14.916666666666666</v>
      </c>
      <c r="E218">
        <f t="shared" si="16"/>
        <v>0.10188603697942014</v>
      </c>
    </row>
    <row r="219" spans="2:5">
      <c r="B219">
        <f t="shared" si="17"/>
        <v>900</v>
      </c>
      <c r="C219">
        <f t="shared" si="18"/>
        <v>1.0168695574903078E-10</v>
      </c>
      <c r="D219" s="13">
        <f t="shared" si="15"/>
        <v>15</v>
      </c>
      <c r="E219">
        <f t="shared" si="16"/>
        <v>0.10168695574903078</v>
      </c>
    </row>
    <row r="220" spans="2:5">
      <c r="B220">
        <f t="shared" si="17"/>
        <v>905</v>
      </c>
      <c r="C220">
        <f t="shared" si="18"/>
        <v>1.0149168103075464E-10</v>
      </c>
      <c r="D220" s="13">
        <f t="shared" si="15"/>
        <v>15.083333333333334</v>
      </c>
      <c r="E220">
        <f t="shared" si="16"/>
        <v>0.10149168103075464</v>
      </c>
    </row>
    <row r="221" spans="2:5">
      <c r="B221">
        <f t="shared" si="17"/>
        <v>910</v>
      </c>
      <c r="C221">
        <f t="shared" si="18"/>
        <v>1.0130014004256982E-10</v>
      </c>
      <c r="D221" s="13">
        <f t="shared" si="15"/>
        <v>15.166666666666666</v>
      </c>
      <c r="E221">
        <f t="shared" si="16"/>
        <v>0.10130014004256982</v>
      </c>
    </row>
    <row r="222" spans="2:5">
      <c r="B222">
        <f t="shared" si="17"/>
        <v>915</v>
      </c>
      <c r="C222">
        <f t="shared" si="18"/>
        <v>1.0111226139407556E-10</v>
      </c>
      <c r="D222" s="13">
        <f t="shared" si="15"/>
        <v>15.25</v>
      </c>
      <c r="E222">
        <f t="shared" si="16"/>
        <v>0.10111226139407556</v>
      </c>
    </row>
    <row r="223" spans="2:5">
      <c r="B223">
        <f t="shared" si="17"/>
        <v>920</v>
      </c>
      <c r="C223">
        <f t="shared" si="18"/>
        <v>1.0092797505988389E-10</v>
      </c>
      <c r="D223" s="13">
        <f t="shared" si="15"/>
        <v>15.333333333333334</v>
      </c>
      <c r="E223">
        <f t="shared" si="16"/>
        <v>0.10092797505988389</v>
      </c>
    </row>
    <row r="224" spans="2:5">
      <c r="B224">
        <f t="shared" si="17"/>
        <v>925</v>
      </c>
      <c r="C224">
        <f t="shared" si="18"/>
        <v>1.0074721235352006E-10</v>
      </c>
      <c r="D224" s="13">
        <f t="shared" si="15"/>
        <v>15.416666666666666</v>
      </c>
      <c r="E224">
        <f t="shared" si="16"/>
        <v>0.10074721235352006</v>
      </c>
    </row>
    <row r="225" spans="2:5">
      <c r="B225">
        <f t="shared" si="17"/>
        <v>930</v>
      </c>
      <c r="C225">
        <f t="shared" si="18"/>
        <v>1.0056990590182194E-10</v>
      </c>
      <c r="D225" s="13">
        <f t="shared" si="15"/>
        <v>15.5</v>
      </c>
      <c r="E225">
        <f t="shared" si="16"/>
        <v>0.10056990590182194</v>
      </c>
    </row>
    <row r="226" spans="2:5">
      <c r="B226">
        <f t="shared" si="17"/>
        <v>935</v>
      </c>
      <c r="C226">
        <f t="shared" si="18"/>
        <v>1.0039598961982901E-10</v>
      </c>
      <c r="D226" s="13">
        <f t="shared" si="15"/>
        <v>15.583333333333334</v>
      </c>
      <c r="E226">
        <f t="shared" si="16"/>
        <v>0.10039598961982901</v>
      </c>
    </row>
    <row r="227" spans="2:5">
      <c r="B227">
        <f t="shared" si="17"/>
        <v>940</v>
      </c>
      <c r="C227">
        <f t="shared" si="18"/>
        <v>1.0022539868615142E-10</v>
      </c>
      <c r="D227" s="13">
        <f t="shared" si="15"/>
        <v>15.666666666666666</v>
      </c>
      <c r="E227">
        <f t="shared" si="16"/>
        <v>0.10022539868615142</v>
      </c>
    </row>
    <row r="228" spans="2:5">
      <c r="B228">
        <f t="shared" si="17"/>
        <v>945</v>
      </c>
      <c r="C228">
        <f t="shared" si="18"/>
        <v>1.0005806951880999E-10</v>
      </c>
      <c r="D228" s="13">
        <f t="shared" si="15"/>
        <v>15.75</v>
      </c>
      <c r="E228">
        <f t="shared" si="16"/>
        <v>0.10005806951880998</v>
      </c>
    </row>
    <row r="229" spans="2:5">
      <c r="B229">
        <f t="shared" si="17"/>
        <v>950</v>
      </c>
      <c r="C229">
        <f t="shared" si="18"/>
        <v>9.9893939751538237E-11</v>
      </c>
      <c r="D229" s="13">
        <f t="shared" si="15"/>
        <v>15.833333333333334</v>
      </c>
      <c r="E229">
        <f t="shared" si="16"/>
        <v>9.9893939751538235E-2</v>
      </c>
    </row>
    <row r="230" spans="2:5">
      <c r="B230">
        <f t="shared" si="17"/>
        <v>955</v>
      </c>
      <c r="C230">
        <f t="shared" si="18"/>
        <v>9.9732948210537418E-11</v>
      </c>
      <c r="D230" s="13">
        <f t="shared" si="15"/>
        <v>15.916666666666666</v>
      </c>
      <c r="E230">
        <f t="shared" si="16"/>
        <v>9.9732948210537423E-2</v>
      </c>
    </row>
    <row r="231" spans="2:5">
      <c r="B231">
        <f t="shared" si="17"/>
        <v>960</v>
      </c>
      <c r="C231">
        <f t="shared" si="18"/>
        <v>9.9575034891676088E-11</v>
      </c>
      <c r="D231" s="13">
        <f t="shared" si="15"/>
        <v>16</v>
      </c>
      <c r="E231">
        <f t="shared" si="16"/>
        <v>9.9575034891676087E-2</v>
      </c>
    </row>
    <row r="232" spans="2:5">
      <c r="B232">
        <f t="shared" si="17"/>
        <v>965</v>
      </c>
      <c r="C232">
        <f t="shared" si="18"/>
        <v>9.9420140938125625E-11</v>
      </c>
      <c r="D232" s="13">
        <f t="shared" ref="D232:D295" si="19">B232/60</f>
        <v>16.083333333333332</v>
      </c>
      <c r="E232">
        <f t="shared" ref="E232:E295" si="20">C232*10^9</f>
        <v>9.9420140938125623E-2</v>
      </c>
    </row>
    <row r="233" spans="2:5">
      <c r="B233">
        <f t="shared" si="17"/>
        <v>970</v>
      </c>
      <c r="C233">
        <f t="shared" si="18"/>
        <v>9.9268208618423319E-11</v>
      </c>
      <c r="D233" s="13">
        <f t="shared" si="19"/>
        <v>16.166666666666668</v>
      </c>
      <c r="E233">
        <f t="shared" si="20"/>
        <v>9.9268208618423323E-2</v>
      </c>
    </row>
    <row r="234" spans="2:5">
      <c r="B234">
        <f t="shared" si="17"/>
        <v>975</v>
      </c>
      <c r="C234">
        <f t="shared" si="18"/>
        <v>9.911918130495492E-11</v>
      </c>
      <c r="D234" s="13">
        <f t="shared" si="19"/>
        <v>16.25</v>
      </c>
      <c r="E234">
        <f t="shared" si="20"/>
        <v>9.9119181304954923E-2</v>
      </c>
    </row>
    <row r="235" spans="2:5">
      <c r="B235">
        <f t="shared" ref="B235:B298" si="21">B234+$J$31/372</f>
        <v>980</v>
      </c>
      <c r="C235">
        <f t="shared" si="18"/>
        <v>9.8973003452848625E-11</v>
      </c>
      <c r="D235" s="13">
        <f t="shared" si="19"/>
        <v>16.333333333333332</v>
      </c>
      <c r="E235">
        <f t="shared" si="20"/>
        <v>9.8973003452848624E-2</v>
      </c>
    </row>
    <row r="236" spans="2:5">
      <c r="B236">
        <f t="shared" si="21"/>
        <v>985</v>
      </c>
      <c r="C236">
        <f t="shared" si="18"/>
        <v>9.8829620579272641E-11</v>
      </c>
      <c r="D236" s="13">
        <f t="shared" si="19"/>
        <v>16.416666666666668</v>
      </c>
      <c r="E236">
        <f t="shared" si="20"/>
        <v>9.8829620579272637E-2</v>
      </c>
    </row>
    <row r="237" spans="2:5">
      <c r="B237">
        <f t="shared" si="21"/>
        <v>990</v>
      </c>
      <c r="C237">
        <f t="shared" si="18"/>
        <v>9.8688979243128502E-11</v>
      </c>
      <c r="D237" s="13">
        <f t="shared" si="19"/>
        <v>16.5</v>
      </c>
      <c r="E237">
        <f t="shared" si="20"/>
        <v>9.86889792431285E-2</v>
      </c>
    </row>
    <row r="238" spans="2:5">
      <c r="B238">
        <f t="shared" si="21"/>
        <v>995</v>
      </c>
      <c r="C238">
        <f t="shared" si="18"/>
        <v>9.85510270251328E-11</v>
      </c>
      <c r="D238" s="13">
        <f t="shared" si="19"/>
        <v>16.583333333333332</v>
      </c>
      <c r="E238">
        <f t="shared" si="20"/>
        <v>9.8551027025132798E-2</v>
      </c>
    </row>
    <row r="239" spans="2:5">
      <c r="B239">
        <f t="shared" si="21"/>
        <v>1000</v>
      </c>
      <c r="C239">
        <f t="shared" si="18"/>
        <v>9.8415712508279572E-11</v>
      </c>
      <c r="D239" s="13">
        <f t="shared" si="19"/>
        <v>16.666666666666668</v>
      </c>
      <c r="E239">
        <f t="shared" si="20"/>
        <v>9.8415712508279574E-2</v>
      </c>
    </row>
    <row r="240" spans="2:5">
      <c r="B240">
        <f t="shared" si="21"/>
        <v>1005</v>
      </c>
      <c r="C240">
        <f t="shared" si="18"/>
        <v>9.8282985258676431E-11</v>
      </c>
      <c r="D240" s="13">
        <f t="shared" si="19"/>
        <v>16.75</v>
      </c>
      <c r="E240">
        <f t="shared" si="20"/>
        <v>9.8282985258676431E-2</v>
      </c>
    </row>
    <row r="241" spans="2:5">
      <c r="B241">
        <f t="shared" si="21"/>
        <v>1010</v>
      </c>
      <c r="C241">
        <f t="shared" si="18"/>
        <v>9.8152795806747038E-11</v>
      </c>
      <c r="D241" s="13">
        <f t="shared" si="19"/>
        <v>16.833333333333332</v>
      </c>
      <c r="E241">
        <f t="shared" si="20"/>
        <v>9.8152795806747031E-2</v>
      </c>
    </row>
    <row r="242" spans="2:5">
      <c r="B242">
        <f t="shared" si="21"/>
        <v>1015</v>
      </c>
      <c r="C242">
        <f t="shared" si="18"/>
        <v>9.8025095628792938E-11</v>
      </c>
      <c r="D242" s="13">
        <f t="shared" si="19"/>
        <v>16.916666666666668</v>
      </c>
      <c r="E242">
        <f t="shared" si="20"/>
        <v>9.8025095628792941E-2</v>
      </c>
    </row>
    <row r="243" spans="2:5">
      <c r="B243" s="16">
        <f t="shared" si="21"/>
        <v>1020</v>
      </c>
      <c r="C243">
        <f>$E$36*EXP(-$E$32*(B243-720))+(1/$E$32)*($E$33+$E$34*((B243-720)-1/$E$32))</f>
        <v>9.7899837128908107E-11</v>
      </c>
      <c r="D243" s="13">
        <f t="shared" si="19"/>
        <v>17</v>
      </c>
      <c r="E243">
        <f t="shared" si="20"/>
        <v>9.789983712890811E-2</v>
      </c>
    </row>
    <row r="244" spans="2:5">
      <c r="B244">
        <f t="shared" si="21"/>
        <v>1025</v>
      </c>
      <c r="C244">
        <f>$F$36*EXP(-$F$32*(B244-1020))+(1/$F$32)*($F$33+$F$34*((B244-1020)-1/$F$32))</f>
        <v>4.5745628763807055E-10</v>
      </c>
      <c r="D244" s="13">
        <f t="shared" si="19"/>
        <v>17.083333333333332</v>
      </c>
      <c r="E244">
        <f t="shared" si="20"/>
        <v>0.45745628763807056</v>
      </c>
    </row>
    <row r="245" spans="2:5">
      <c r="B245">
        <f t="shared" si="21"/>
        <v>1030</v>
      </c>
      <c r="C245">
        <f t="shared" ref="C245:C279" si="22">$F$36*EXP(-$F$32*(B245-1020))+(1/$F$32)*($F$33+$F$34*((B245-1020)-1/$F$32))</f>
        <v>1.5271893390426802E-9</v>
      </c>
      <c r="D245" s="13">
        <f t="shared" si="19"/>
        <v>17.166666666666668</v>
      </c>
      <c r="E245">
        <f t="shared" si="20"/>
        <v>1.5271893390426803</v>
      </c>
    </row>
    <row r="246" spans="2:5">
      <c r="B246">
        <f t="shared" si="21"/>
        <v>1035</v>
      </c>
      <c r="C246">
        <f t="shared" si="22"/>
        <v>3.293520132962185E-9</v>
      </c>
      <c r="D246" s="13">
        <f t="shared" si="19"/>
        <v>17.25</v>
      </c>
      <c r="E246">
        <f t="shared" si="20"/>
        <v>3.2935201329621848</v>
      </c>
    </row>
    <row r="247" spans="2:5">
      <c r="B247">
        <f t="shared" si="21"/>
        <v>1040</v>
      </c>
      <c r="C247">
        <f t="shared" si="22"/>
        <v>5.7431294441752551E-9</v>
      </c>
      <c r="D247" s="13">
        <f t="shared" si="19"/>
        <v>17.333333333333332</v>
      </c>
      <c r="E247">
        <f t="shared" si="20"/>
        <v>5.7431294441752554</v>
      </c>
    </row>
    <row r="248" spans="2:5">
      <c r="B248">
        <f t="shared" si="21"/>
        <v>1045</v>
      </c>
      <c r="C248">
        <f t="shared" si="22"/>
        <v>8.8629527163310015E-9</v>
      </c>
      <c r="D248" s="13">
        <f t="shared" si="19"/>
        <v>17.416666666666668</v>
      </c>
      <c r="E248">
        <f t="shared" si="20"/>
        <v>8.8629527163310016</v>
      </c>
    </row>
    <row r="249" spans="2:5">
      <c r="B249">
        <f t="shared" si="21"/>
        <v>1050</v>
      </c>
      <c r="C249">
        <f t="shared" si="22"/>
        <v>1.2640175192579755E-8</v>
      </c>
      <c r="D249" s="13">
        <f t="shared" si="19"/>
        <v>17.5</v>
      </c>
      <c r="E249">
        <f t="shared" si="20"/>
        <v>12.640175192579756</v>
      </c>
    </row>
    <row r="250" spans="2:5">
      <c r="B250">
        <f t="shared" si="21"/>
        <v>1055</v>
      </c>
      <c r="C250">
        <f t="shared" si="22"/>
        <v>1.7062227139307803E-8</v>
      </c>
      <c r="D250" s="13">
        <f t="shared" si="19"/>
        <v>17.583333333333332</v>
      </c>
      <c r="E250">
        <f t="shared" si="20"/>
        <v>17.062227139307804</v>
      </c>
    </row>
    <row r="251" spans="2:5">
      <c r="B251">
        <f t="shared" si="21"/>
        <v>1060</v>
      </c>
      <c r="C251">
        <f t="shared" si="22"/>
        <v>2.2116779161194133E-8</v>
      </c>
      <c r="D251" s="13">
        <f t="shared" si="19"/>
        <v>17.666666666666668</v>
      </c>
      <c r="E251">
        <f t="shared" si="20"/>
        <v>22.116779161194135</v>
      </c>
    </row>
    <row r="252" spans="2:5">
      <c r="B252">
        <f t="shared" si="21"/>
        <v>1065</v>
      </c>
      <c r="C252">
        <f>$F$36*EXP(-$F$32*(B252-1020))+(1/$F$32)*($F$33+$F$34*((B252-1020)-1/$F$32))</f>
        <v>2.7791737605848958E-8</v>
      </c>
      <c r="D252" s="13">
        <f t="shared" si="19"/>
        <v>17.75</v>
      </c>
      <c r="E252">
        <f t="shared" si="20"/>
        <v>27.791737605848958</v>
      </c>
    </row>
    <row r="253" spans="2:5">
      <c r="B253">
        <f t="shared" si="21"/>
        <v>1070</v>
      </c>
      <c r="C253">
        <f t="shared" si="22"/>
        <v>3.4075240056314552E-8</v>
      </c>
      <c r="D253" s="13">
        <f t="shared" si="19"/>
        <v>17.833333333333332</v>
      </c>
      <c r="E253">
        <f t="shared" si="20"/>
        <v>34.075240056314549</v>
      </c>
    </row>
    <row r="254" spans="2:5">
      <c r="B254">
        <f t="shared" si="21"/>
        <v>1075</v>
      </c>
      <c r="C254">
        <f t="shared" si="22"/>
        <v>4.0955650909751674E-8</v>
      </c>
      <c r="D254" s="13">
        <f t="shared" si="19"/>
        <v>17.916666666666668</v>
      </c>
      <c r="E254">
        <f t="shared" si="20"/>
        <v>40.955650909751675</v>
      </c>
    </row>
    <row r="255" spans="2:5">
      <c r="B255">
        <f t="shared" si="21"/>
        <v>1080</v>
      </c>
      <c r="C255">
        <f t="shared" si="22"/>
        <v>4.8421557040663924E-8</v>
      </c>
      <c r="D255" s="13">
        <f t="shared" si="19"/>
        <v>18</v>
      </c>
      <c r="E255">
        <f t="shared" si="20"/>
        <v>48.421557040663927</v>
      </c>
    </row>
    <row r="256" spans="2:5">
      <c r="B256">
        <f t="shared" si="21"/>
        <v>1085</v>
      </c>
      <c r="C256">
        <f t="shared" si="22"/>
        <v>5.6461763547042789E-8</v>
      </c>
      <c r="D256" s="13">
        <f t="shared" si="19"/>
        <v>18.083333333333332</v>
      </c>
      <c r="E256">
        <f t="shared" si="20"/>
        <v>56.461763547042786</v>
      </c>
    </row>
    <row r="257" spans="2:5">
      <c r="B257">
        <f t="shared" si="21"/>
        <v>1090</v>
      </c>
      <c r="C257">
        <f t="shared" si="22"/>
        <v>6.5065289577848415E-8</v>
      </c>
      <c r="D257" s="13">
        <f t="shared" si="19"/>
        <v>18.166666666666668</v>
      </c>
      <c r="E257">
        <f t="shared" si="20"/>
        <v>65.065289577848418</v>
      </c>
    </row>
    <row r="258" spans="2:5">
      <c r="B258">
        <f t="shared" si="21"/>
        <v>1095</v>
      </c>
      <c r="C258">
        <f t="shared" si="22"/>
        <v>7.4221364240269005E-8</v>
      </c>
      <c r="D258" s="13">
        <f t="shared" si="19"/>
        <v>18.25</v>
      </c>
      <c r="E258">
        <f t="shared" si="20"/>
        <v>74.221364240269011</v>
      </c>
    </row>
    <row r="259" spans="2:5">
      <c r="B259">
        <f t="shared" si="21"/>
        <v>1100</v>
      </c>
      <c r="C259">
        <f t="shared" si="22"/>
        <v>8.3919422585236339E-8</v>
      </c>
      <c r="D259" s="13">
        <f t="shared" si="19"/>
        <v>18.333333333333332</v>
      </c>
      <c r="E259">
        <f t="shared" si="20"/>
        <v>83.919422585236333</v>
      </c>
    </row>
    <row r="260" spans="2:5">
      <c r="B260">
        <f t="shared" si="21"/>
        <v>1105</v>
      </c>
      <c r="C260">
        <f t="shared" si="22"/>
        <v>9.4149101669701306E-8</v>
      </c>
      <c r="D260" s="13">
        <f t="shared" si="19"/>
        <v>18.416666666666668</v>
      </c>
      <c r="E260">
        <f t="shared" si="20"/>
        <v>94.149101669701309</v>
      </c>
    </row>
    <row r="261" spans="2:5">
      <c r="B261">
        <f t="shared" si="21"/>
        <v>1110</v>
      </c>
      <c r="C261">
        <f t="shared" si="22"/>
        <v>1.0490023669419713E-7</v>
      </c>
      <c r="D261" s="13">
        <f t="shared" si="19"/>
        <v>18.5</v>
      </c>
      <c r="E261">
        <f t="shared" si="20"/>
        <v>104.90023669419713</v>
      </c>
    </row>
    <row r="262" spans="2:5">
      <c r="B262">
        <f t="shared" si="21"/>
        <v>1115</v>
      </c>
      <c r="C262">
        <f t="shared" si="22"/>
        <v>1.1616285721425539E-7</v>
      </c>
      <c r="D262" s="13">
        <f t="shared" si="19"/>
        <v>18.583333333333332</v>
      </c>
      <c r="E262">
        <f t="shared" si="20"/>
        <v>116.16285721425538</v>
      </c>
    </row>
    <row r="263" spans="2:5">
      <c r="B263">
        <f t="shared" si="21"/>
        <v>1120</v>
      </c>
      <c r="C263">
        <f t="shared" si="22"/>
        <v>1.279271834242624E-7</v>
      </c>
      <c r="D263" s="13">
        <f t="shared" si="19"/>
        <v>18.666666666666668</v>
      </c>
      <c r="E263">
        <f t="shared" si="20"/>
        <v>127.9271834242624</v>
      </c>
    </row>
    <row r="264" spans="2:5">
      <c r="B264">
        <f t="shared" si="21"/>
        <v>1125</v>
      </c>
      <c r="C264">
        <f t="shared" si="22"/>
        <v>1.4018362251236794E-7</v>
      </c>
      <c r="D264" s="13">
        <f t="shared" si="19"/>
        <v>18.75</v>
      </c>
      <c r="E264">
        <f t="shared" si="20"/>
        <v>140.18362251236795</v>
      </c>
    </row>
    <row r="265" spans="2:5">
      <c r="B265">
        <f t="shared" si="21"/>
        <v>1130</v>
      </c>
      <c r="C265">
        <f t="shared" si="22"/>
        <v>1.5292276508509012E-7</v>
      </c>
      <c r="D265" s="13">
        <f t="shared" si="19"/>
        <v>18.833333333333332</v>
      </c>
      <c r="E265">
        <f t="shared" si="20"/>
        <v>152.92276508509011</v>
      </c>
    </row>
    <row r="266" spans="2:5">
      <c r="B266">
        <f t="shared" si="21"/>
        <v>1135</v>
      </c>
      <c r="C266">
        <f t="shared" si="22"/>
        <v>1.6613538166028389E-7</v>
      </c>
      <c r="D266" s="13">
        <f t="shared" si="19"/>
        <v>18.916666666666668</v>
      </c>
      <c r="E266">
        <f t="shared" si="20"/>
        <v>166.13538166028388</v>
      </c>
    </row>
    <row r="267" spans="2:5">
      <c r="B267">
        <f t="shared" si="21"/>
        <v>1140</v>
      </c>
      <c r="C267">
        <f t="shared" si="22"/>
        <v>1.7981241922716493E-7</v>
      </c>
      <c r="D267" s="13">
        <f t="shared" si="19"/>
        <v>19</v>
      </c>
      <c r="E267">
        <f t="shared" si="20"/>
        <v>179.81241922716492</v>
      </c>
    </row>
    <row r="268" spans="2:5">
      <c r="B268">
        <f t="shared" si="21"/>
        <v>1145</v>
      </c>
      <c r="C268">
        <f t="shared" si="22"/>
        <v>1.9394499787210705E-7</v>
      </c>
      <c r="D268" s="13">
        <f t="shared" si="19"/>
        <v>19.083333333333332</v>
      </c>
      <c r="E268">
        <f t="shared" si="20"/>
        <v>193.94499787210705</v>
      </c>
    </row>
    <row r="269" spans="2:5">
      <c r="B269">
        <f t="shared" si="21"/>
        <v>1150</v>
      </c>
      <c r="C269">
        <f t="shared" si="22"/>
        <v>2.0852440746895568E-7</v>
      </c>
      <c r="D269" s="13">
        <f t="shared" si="19"/>
        <v>19.166666666666668</v>
      </c>
      <c r="E269">
        <f t="shared" si="20"/>
        <v>208.52440746895567</v>
      </c>
    </row>
    <row r="270" spans="2:5">
      <c r="B270">
        <f t="shared" si="21"/>
        <v>1155</v>
      </c>
      <c r="C270">
        <f t="shared" si="22"/>
        <v>2.2354210443262357E-7</v>
      </c>
      <c r="D270" s="13">
        <f t="shared" si="19"/>
        <v>19.25</v>
      </c>
      <c r="E270">
        <f t="shared" si="20"/>
        <v>223.54210443262357</v>
      </c>
    </row>
    <row r="271" spans="2:5">
      <c r="B271">
        <f t="shared" si="21"/>
        <v>1160</v>
      </c>
      <c r="C271">
        <f t="shared" si="22"/>
        <v>2.3898970853476165E-7</v>
      </c>
      <c r="D271" s="13">
        <f t="shared" si="19"/>
        <v>19.333333333333332</v>
      </c>
      <c r="E271">
        <f t="shared" si="20"/>
        <v>238.98970853476166</v>
      </c>
    </row>
    <row r="272" spans="2:5">
      <c r="B272">
        <f t="shared" si="21"/>
        <v>1165</v>
      </c>
      <c r="C272">
        <f t="shared" si="22"/>
        <v>2.5485899978031006E-7</v>
      </c>
      <c r="D272" s="13">
        <f t="shared" si="19"/>
        <v>19.416666666666668</v>
      </c>
      <c r="E272">
        <f t="shared" si="20"/>
        <v>254.85899978031006</v>
      </c>
    </row>
    <row r="273" spans="2:5">
      <c r="B273">
        <f t="shared" si="21"/>
        <v>1170</v>
      </c>
      <c r="C273">
        <f t="shared" si="22"/>
        <v>2.7114191534377736E-7</v>
      </c>
      <c r="D273" s="13">
        <f t="shared" si="19"/>
        <v>19.5</v>
      </c>
      <c r="E273">
        <f t="shared" si="20"/>
        <v>271.14191534377738</v>
      </c>
    </row>
    <row r="274" spans="2:5">
      <c r="B274">
        <f t="shared" si="21"/>
        <v>1175</v>
      </c>
      <c r="C274">
        <f t="shared" si="22"/>
        <v>2.8783054656409342E-7</v>
      </c>
      <c r="D274" s="13">
        <f t="shared" si="19"/>
        <v>19.583333333333332</v>
      </c>
      <c r="E274">
        <f t="shared" si="20"/>
        <v>287.83054656409342</v>
      </c>
    </row>
    <row r="275" spans="2:5">
      <c r="B275">
        <f t="shared" si="21"/>
        <v>1180</v>
      </c>
      <c r="C275">
        <f t="shared" si="22"/>
        <v>3.0491713599692659E-7</v>
      </c>
      <c r="D275" s="13">
        <f t="shared" si="19"/>
        <v>19.666666666666668</v>
      </c>
      <c r="E275">
        <f t="shared" si="20"/>
        <v>304.91713599692656</v>
      </c>
    </row>
    <row r="276" spans="2:5">
      <c r="B276">
        <f t="shared" si="21"/>
        <v>1185</v>
      </c>
      <c r="C276">
        <f t="shared" si="22"/>
        <v>3.2239407452335791E-7</v>
      </c>
      <c r="D276" s="13">
        <f t="shared" si="19"/>
        <v>19.75</v>
      </c>
      <c r="E276">
        <f t="shared" si="20"/>
        <v>322.39407452335792</v>
      </c>
    </row>
    <row r="277" spans="2:5">
      <c r="B277">
        <f t="shared" si="21"/>
        <v>1190</v>
      </c>
      <c r="C277">
        <f t="shared" si="22"/>
        <v>3.4025389851384163E-7</v>
      </c>
      <c r="D277" s="13">
        <f t="shared" si="19"/>
        <v>19.833333333333332</v>
      </c>
      <c r="E277">
        <f t="shared" si="20"/>
        <v>340.25389851384165</v>
      </c>
    </row>
    <row r="278" spans="2:5">
      <c r="B278">
        <f t="shared" si="21"/>
        <v>1195</v>
      </c>
      <c r="C278">
        <f t="shared" si="22"/>
        <v>3.5848928704639034E-7</v>
      </c>
      <c r="D278" s="13">
        <f t="shared" si="19"/>
        <v>19.916666666666668</v>
      </c>
      <c r="E278">
        <f t="shared" si="20"/>
        <v>358.48928704639036</v>
      </c>
    </row>
    <row r="279" spans="2:5">
      <c r="B279" s="16">
        <f t="shared" si="21"/>
        <v>1200</v>
      </c>
      <c r="C279">
        <f t="shared" si="22"/>
        <v>3.770930591779491E-7</v>
      </c>
      <c r="D279" s="13">
        <f t="shared" si="19"/>
        <v>20</v>
      </c>
      <c r="E279">
        <f t="shared" si="20"/>
        <v>377.0930591779491</v>
      </c>
    </row>
    <row r="280" spans="2:5">
      <c r="B280">
        <f t="shared" si="21"/>
        <v>1205</v>
      </c>
      <c r="C280">
        <f>$G$36*EXP(-$G$32*(B280-1200))+(1/$G$32)*($G$33+$G$34*((B280-1200)-1/$G$32))</f>
        <v>3.9569849195392745E-7</v>
      </c>
      <c r="D280" s="13">
        <f t="shared" si="19"/>
        <v>20.083333333333332</v>
      </c>
      <c r="E280">
        <f t="shared" si="20"/>
        <v>395.69849195392743</v>
      </c>
    </row>
    <row r="281" spans="2:5">
      <c r="B281">
        <f t="shared" si="21"/>
        <v>1210</v>
      </c>
      <c r="C281">
        <f t="shared" ref="C281:C315" si="23">$G$36*EXP(-$G$32*(B281-1200))+(1/$G$32)*($G$33+$G$34*((B281-1200)-1/$G$32))</f>
        <v>4.1394818147327293E-7</v>
      </c>
      <c r="D281" s="13">
        <f t="shared" si="19"/>
        <v>20.166666666666668</v>
      </c>
      <c r="E281">
        <f t="shared" si="20"/>
        <v>413.94818147327294</v>
      </c>
    </row>
    <row r="282" spans="2:5">
      <c r="B282">
        <f t="shared" si="21"/>
        <v>1215</v>
      </c>
      <c r="C282">
        <f t="shared" si="23"/>
        <v>4.3184892968819836E-7</v>
      </c>
      <c r="D282" s="13">
        <f t="shared" si="19"/>
        <v>20.25</v>
      </c>
      <c r="E282">
        <f t="shared" si="20"/>
        <v>431.84892968819838</v>
      </c>
    </row>
    <row r="283" spans="2:5">
      <c r="B283">
        <f t="shared" si="21"/>
        <v>1220</v>
      </c>
      <c r="C283">
        <f t="shared" si="23"/>
        <v>4.4940740849489125E-7</v>
      </c>
      <c r="D283" s="13">
        <f t="shared" si="19"/>
        <v>20.333333333333332</v>
      </c>
      <c r="E283">
        <f t="shared" si="20"/>
        <v>449.40740849489123</v>
      </c>
    </row>
    <row r="284" spans="2:5">
      <c r="B284">
        <f t="shared" si="21"/>
        <v>1225</v>
      </c>
      <c r="C284">
        <f t="shared" si="23"/>
        <v>4.6663016222023698E-7</v>
      </c>
      <c r="D284" s="13">
        <f t="shared" si="19"/>
        <v>20.416666666666668</v>
      </c>
      <c r="E284">
        <f t="shared" si="20"/>
        <v>466.63016222023697</v>
      </c>
    </row>
    <row r="285" spans="2:5">
      <c r="B285">
        <f t="shared" si="21"/>
        <v>1230</v>
      </c>
      <c r="C285">
        <f t="shared" si="23"/>
        <v>4.8352361006099463E-7</v>
      </c>
      <c r="D285" s="13">
        <f t="shared" si="19"/>
        <v>20.5</v>
      </c>
      <c r="E285">
        <f t="shared" si="20"/>
        <v>483.52361006099466</v>
      </c>
    </row>
    <row r="286" spans="2:5">
      <c r="B286">
        <f t="shared" si="21"/>
        <v>1235</v>
      </c>
      <c r="C286">
        <f t="shared" si="23"/>
        <v>5.0009404847633374E-7</v>
      </c>
      <c r="D286" s="13">
        <f t="shared" si="19"/>
        <v>20.583333333333332</v>
      </c>
      <c r="E286">
        <f t="shared" si="20"/>
        <v>500.09404847633374</v>
      </c>
    </row>
    <row r="287" spans="2:5">
      <c r="B287">
        <f t="shared" si="21"/>
        <v>1240</v>
      </c>
      <c r="C287">
        <f t="shared" si="23"/>
        <v>5.1634765353462708E-7</v>
      </c>
      <c r="D287" s="13">
        <f t="shared" si="19"/>
        <v>20.666666666666668</v>
      </c>
      <c r="E287">
        <f t="shared" si="20"/>
        <v>516.34765353462706</v>
      </c>
    </row>
    <row r="288" spans="2:5">
      <c r="B288">
        <f t="shared" si="21"/>
        <v>1245</v>
      </c>
      <c r="C288">
        <f t="shared" si="23"/>
        <v>5.3229048321536868E-7</v>
      </c>
      <c r="D288" s="13">
        <f t="shared" si="19"/>
        <v>20.75</v>
      </c>
      <c r="E288">
        <f t="shared" si="20"/>
        <v>532.29048321536868</v>
      </c>
    </row>
    <row r="289" spans="2:5">
      <c r="B289">
        <f t="shared" si="21"/>
        <v>1250</v>
      </c>
      <c r="C289">
        <f t="shared" si="23"/>
        <v>5.4792847966708212E-7</v>
      </c>
      <c r="D289" s="13">
        <f t="shared" si="19"/>
        <v>20.833333333333332</v>
      </c>
      <c r="E289">
        <f t="shared" si="20"/>
        <v>547.92847966708212</v>
      </c>
    </row>
    <row r="290" spans="2:5">
      <c r="B290">
        <f t="shared" si="21"/>
        <v>1255</v>
      </c>
      <c r="C290">
        <f t="shared" si="23"/>
        <v>5.6326747142205293E-7</v>
      </c>
      <c r="D290" s="13">
        <f t="shared" si="19"/>
        <v>20.916666666666668</v>
      </c>
      <c r="E290">
        <f t="shared" si="20"/>
        <v>563.26747142205295</v>
      </c>
    </row>
    <row r="291" spans="2:5">
      <c r="B291">
        <f t="shared" si="21"/>
        <v>1260</v>
      </c>
      <c r="C291">
        <f t="shared" si="23"/>
        <v>5.7831317556871706E-7</v>
      </c>
      <c r="D291" s="13">
        <f t="shared" si="19"/>
        <v>21</v>
      </c>
      <c r="E291">
        <f t="shared" si="20"/>
        <v>578.31317556871704</v>
      </c>
    </row>
    <row r="292" spans="2:5">
      <c r="B292">
        <f t="shared" si="21"/>
        <v>1265</v>
      </c>
      <c r="C292">
        <f t="shared" si="23"/>
        <v>5.9307119988251104E-7</v>
      </c>
      <c r="D292" s="13">
        <f t="shared" si="19"/>
        <v>21.083333333333332</v>
      </c>
      <c r="E292">
        <f t="shared" si="20"/>
        <v>593.071199882511</v>
      </c>
    </row>
    <row r="293" spans="2:5">
      <c r="B293">
        <f t="shared" si="21"/>
        <v>1270</v>
      </c>
      <c r="C293">
        <f t="shared" si="23"/>
        <v>6.0754704491598025E-7</v>
      </c>
      <c r="D293" s="13">
        <f t="shared" si="19"/>
        <v>21.166666666666668</v>
      </c>
      <c r="E293">
        <f t="shared" si="20"/>
        <v>607.54704491598022</v>
      </c>
    </row>
    <row r="294" spans="2:5">
      <c r="B294">
        <f t="shared" si="21"/>
        <v>1275</v>
      </c>
      <c r="C294">
        <f t="shared" si="23"/>
        <v>6.217461060489229E-7</v>
      </c>
      <c r="D294" s="13">
        <f t="shared" si="19"/>
        <v>21.25</v>
      </c>
      <c r="E294">
        <f t="shared" si="20"/>
        <v>621.74610604892291</v>
      </c>
    </row>
    <row r="295" spans="2:5">
      <c r="B295">
        <f t="shared" si="21"/>
        <v>1280</v>
      </c>
      <c r="C295">
        <f t="shared" si="23"/>
        <v>6.3567367549933483E-7</v>
      </c>
      <c r="D295" s="13">
        <f t="shared" si="19"/>
        <v>21.333333333333332</v>
      </c>
      <c r="E295">
        <f t="shared" si="20"/>
        <v>635.67367549933488</v>
      </c>
    </row>
    <row r="296" spans="2:5">
      <c r="B296">
        <f t="shared" si="21"/>
        <v>1285</v>
      </c>
      <c r="C296">
        <f t="shared" si="23"/>
        <v>6.4933494429590396E-7</v>
      </c>
      <c r="D296" s="13">
        <f t="shared" ref="D296:D359" si="24">B296/60</f>
        <v>21.416666666666668</v>
      </c>
      <c r="E296">
        <f t="shared" ref="E296:E359" si="25">C296*10^9</f>
        <v>649.33494429590394</v>
      </c>
    </row>
    <row r="297" spans="2:5">
      <c r="B297">
        <f t="shared" si="21"/>
        <v>1290</v>
      </c>
      <c r="C297">
        <f t="shared" si="23"/>
        <v>6.6273500421279029E-7</v>
      </c>
      <c r="D297" s="13">
        <f t="shared" si="24"/>
        <v>21.5</v>
      </c>
      <c r="E297">
        <f t="shared" si="25"/>
        <v>662.73500421279027</v>
      </c>
    </row>
    <row r="298" spans="2:5">
      <c r="B298">
        <f t="shared" si="21"/>
        <v>1295</v>
      </c>
      <c r="C298">
        <f t="shared" si="23"/>
        <v>6.7587884966741135E-7</v>
      </c>
      <c r="D298" s="13">
        <f t="shared" si="24"/>
        <v>21.583333333333332</v>
      </c>
      <c r="E298">
        <f t="shared" si="25"/>
        <v>675.87884966741137</v>
      </c>
    </row>
    <row r="299" spans="2:5">
      <c r="B299">
        <f t="shared" ref="B299:B362" si="26">B298+$J$31/372</f>
        <v>1300</v>
      </c>
      <c r="C299">
        <f t="shared" si="23"/>
        <v>6.8877137958194225E-7</v>
      </c>
      <c r="D299" s="13">
        <f t="shared" si="24"/>
        <v>21.666666666666668</v>
      </c>
      <c r="E299">
        <f t="shared" si="25"/>
        <v>688.77137958194226</v>
      </c>
    </row>
    <row r="300" spans="2:5">
      <c r="B300">
        <f t="shared" si="26"/>
        <v>1305</v>
      </c>
      <c r="C300">
        <f t="shared" si="23"/>
        <v>7.014173992092223E-7</v>
      </c>
      <c r="D300" s="13">
        <f t="shared" si="24"/>
        <v>21.75</v>
      </c>
      <c r="E300">
        <f t="shared" si="25"/>
        <v>701.41739920922225</v>
      </c>
    </row>
    <row r="301" spans="2:5">
      <c r="B301">
        <f t="shared" si="26"/>
        <v>1310</v>
      </c>
      <c r="C301">
        <f t="shared" si="23"/>
        <v>7.1382162192375012E-7</v>
      </c>
      <c r="D301" s="13">
        <f t="shared" si="24"/>
        <v>21.833333333333332</v>
      </c>
      <c r="E301">
        <f t="shared" si="25"/>
        <v>713.82162192375017</v>
      </c>
    </row>
    <row r="302" spans="2:5">
      <c r="B302">
        <f t="shared" si="26"/>
        <v>1315</v>
      </c>
      <c r="C302">
        <f t="shared" si="23"/>
        <v>7.2598867097843348E-7</v>
      </c>
      <c r="D302" s="13">
        <f t="shared" si="24"/>
        <v>21.916666666666668</v>
      </c>
      <c r="E302">
        <f t="shared" si="25"/>
        <v>725.98867097843345</v>
      </c>
    </row>
    <row r="303" spans="2:5">
      <c r="B303">
        <f t="shared" si="26"/>
        <v>1320</v>
      </c>
      <c r="C303">
        <f t="shared" si="23"/>
        <v>7.3792308122775079E-7</v>
      </c>
      <c r="D303" s="13">
        <f t="shared" si="24"/>
        <v>22</v>
      </c>
      <c r="E303">
        <f t="shared" si="25"/>
        <v>737.9230812277508</v>
      </c>
    </row>
    <row r="304" spans="2:5">
      <c r="B304">
        <f t="shared" si="26"/>
        <v>1325</v>
      </c>
      <c r="C304">
        <f t="shared" si="23"/>
        <v>7.4962930081796296E-7</v>
      </c>
      <c r="D304" s="13">
        <f t="shared" si="24"/>
        <v>22.083333333333332</v>
      </c>
      <c r="E304">
        <f t="shared" si="25"/>
        <v>749.62930081796299</v>
      </c>
    </row>
    <row r="305" spans="2:5">
      <c r="B305">
        <f t="shared" si="26"/>
        <v>1330</v>
      </c>
      <c r="C305">
        <f t="shared" si="23"/>
        <v>7.6111169284500988E-7</v>
      </c>
      <c r="D305" s="13">
        <f t="shared" si="24"/>
        <v>22.166666666666668</v>
      </c>
      <c r="E305">
        <f t="shared" si="25"/>
        <v>761.11169284500988</v>
      </c>
    </row>
    <row r="306" spans="2:5">
      <c r="B306">
        <f t="shared" si="26"/>
        <v>1335</v>
      </c>
      <c r="C306">
        <f t="shared" si="23"/>
        <v>7.7237453698070593E-7</v>
      </c>
      <c r="D306" s="13">
        <f t="shared" si="24"/>
        <v>22.25</v>
      </c>
      <c r="E306">
        <f t="shared" si="25"/>
        <v>772.3745369807059</v>
      </c>
    </row>
    <row r="307" spans="2:5">
      <c r="B307">
        <f t="shared" si="26"/>
        <v>1340</v>
      </c>
      <c r="C307">
        <f t="shared" si="23"/>
        <v>7.8342203106784222E-7</v>
      </c>
      <c r="D307" s="13">
        <f t="shared" si="24"/>
        <v>22.333333333333332</v>
      </c>
      <c r="E307">
        <f t="shared" si="25"/>
        <v>783.42203106784223</v>
      </c>
    </row>
    <row r="308" spans="2:5">
      <c r="B308">
        <f t="shared" si="26"/>
        <v>1345</v>
      </c>
      <c r="C308">
        <f t="shared" si="23"/>
        <v>7.9425829268479032E-7</v>
      </c>
      <c r="D308" s="13">
        <f t="shared" si="24"/>
        <v>22.416666666666668</v>
      </c>
      <c r="E308">
        <f t="shared" si="25"/>
        <v>794.25829268479026</v>
      </c>
    </row>
    <row r="309" spans="2:5">
      <c r="B309">
        <f t="shared" si="26"/>
        <v>1350</v>
      </c>
      <c r="C309">
        <f t="shared" si="23"/>
        <v>8.0488736068018949E-7</v>
      </c>
      <c r="D309" s="13">
        <f t="shared" si="24"/>
        <v>22.5</v>
      </c>
      <c r="E309">
        <f t="shared" si="25"/>
        <v>804.88736068018943</v>
      </c>
    </row>
    <row r="310" spans="2:5">
      <c r="B310">
        <f t="shared" si="26"/>
        <v>1355</v>
      </c>
      <c r="C310">
        <f t="shared" si="23"/>
        <v>8.1531319667829081E-7</v>
      </c>
      <c r="D310" s="13">
        <f t="shared" si="24"/>
        <v>22.583333333333332</v>
      </c>
      <c r="E310">
        <f t="shared" si="25"/>
        <v>815.31319667829086</v>
      </c>
    </row>
    <row r="311" spans="2:5">
      <c r="B311">
        <f t="shared" si="26"/>
        <v>1360</v>
      </c>
      <c r="C311">
        <f t="shared" si="23"/>
        <v>8.2553968655551729E-7</v>
      </c>
      <c r="D311" s="13">
        <f t="shared" si="24"/>
        <v>22.666666666666668</v>
      </c>
      <c r="E311">
        <f t="shared" si="25"/>
        <v>825.53968655551728</v>
      </c>
    </row>
    <row r="312" spans="2:5">
      <c r="B312">
        <f t="shared" si="26"/>
        <v>1365</v>
      </c>
      <c r="C312">
        <f t="shared" si="23"/>
        <v>8.3557064188879369E-7</v>
      </c>
      <c r="D312" s="13">
        <f t="shared" si="24"/>
        <v>22.75</v>
      </c>
      <c r="E312">
        <f t="shared" si="25"/>
        <v>835.57064188879372</v>
      </c>
    </row>
    <row r="313" spans="2:5">
      <c r="B313">
        <f t="shared" si="26"/>
        <v>1370</v>
      </c>
      <c r="C313">
        <f t="shared" si="23"/>
        <v>8.4540980137618106E-7</v>
      </c>
      <c r="D313" s="13">
        <f t="shared" si="24"/>
        <v>22.833333333333332</v>
      </c>
      <c r="E313">
        <f t="shared" si="25"/>
        <v>845.40980137618101</v>
      </c>
    </row>
    <row r="314" spans="2:5">
      <c r="B314">
        <f t="shared" si="26"/>
        <v>1375</v>
      </c>
      <c r="C314">
        <f t="shared" si="23"/>
        <v>8.5506083223035049E-7</v>
      </c>
      <c r="D314" s="13">
        <f t="shared" si="24"/>
        <v>22.916666666666668</v>
      </c>
      <c r="E314">
        <f t="shared" si="25"/>
        <v>855.06083223035046</v>
      </c>
    </row>
    <row r="315" spans="2:5">
      <c r="B315" s="16">
        <f t="shared" si="26"/>
        <v>1380</v>
      </c>
      <c r="C315">
        <f t="shared" si="23"/>
        <v>8.6452733154541159E-7</v>
      </c>
      <c r="D315" s="13">
        <f t="shared" si="24"/>
        <v>23</v>
      </c>
      <c r="E315">
        <f t="shared" si="25"/>
        <v>864.52733154541158</v>
      </c>
    </row>
    <row r="316" spans="2:5">
      <c r="B316">
        <f t="shared" si="26"/>
        <v>1385</v>
      </c>
      <c r="C316">
        <f>$H$36*EXP(-$H$32*(B316-1380))+(1/$H$32)*($H$33+$H$34*((B316-1380)-1/$H$32))</f>
        <v>8.7345314832359122E-7</v>
      </c>
      <c r="D316" s="13">
        <f t="shared" si="24"/>
        <v>23.083333333333332</v>
      </c>
      <c r="E316">
        <f t="shared" si="25"/>
        <v>873.45314832359122</v>
      </c>
    </row>
    <row r="317" spans="2:5">
      <c r="B317">
        <f t="shared" si="26"/>
        <v>1390</v>
      </c>
      <c r="C317">
        <f t="shared" ref="C317:C351" si="27">$H$36*EXP(-$H$32*(B317-1380))+(1/$H$32)*($H$33+$H$34*((B317-1380)-1/$H$32))</f>
        <v>8.8149124848064542E-7</v>
      </c>
      <c r="D317" s="13">
        <f t="shared" si="24"/>
        <v>23.166666666666668</v>
      </c>
      <c r="E317">
        <f t="shared" si="25"/>
        <v>881.49124848064537</v>
      </c>
    </row>
    <row r="318" spans="2:5">
      <c r="B318">
        <f t="shared" si="26"/>
        <v>1395</v>
      </c>
      <c r="C318">
        <f t="shared" si="27"/>
        <v>8.8865860551058398E-7</v>
      </c>
      <c r="D318" s="13">
        <f t="shared" si="24"/>
        <v>23.25</v>
      </c>
      <c r="E318">
        <f t="shared" si="25"/>
        <v>888.65860551058404</v>
      </c>
    </row>
    <row r="319" spans="2:5">
      <c r="B319">
        <f t="shared" si="26"/>
        <v>1400</v>
      </c>
      <c r="C319">
        <f t="shared" si="27"/>
        <v>8.9497186836747458E-7</v>
      </c>
      <c r="D319" s="13">
        <f t="shared" si="24"/>
        <v>23.333333333333332</v>
      </c>
      <c r="E319">
        <f t="shared" si="25"/>
        <v>894.9718683674746</v>
      </c>
    </row>
    <row r="320" spans="2:5">
      <c r="B320">
        <f t="shared" si="26"/>
        <v>1405</v>
      </c>
      <c r="C320">
        <f t="shared" si="27"/>
        <v>9.0044736767078135E-7</v>
      </c>
      <c r="D320" s="13">
        <f t="shared" si="24"/>
        <v>23.416666666666668</v>
      </c>
      <c r="E320">
        <f t="shared" si="25"/>
        <v>900.44736767078132</v>
      </c>
    </row>
    <row r="321" spans="2:5">
      <c r="B321">
        <f t="shared" si="26"/>
        <v>1410</v>
      </c>
      <c r="C321">
        <f t="shared" si="27"/>
        <v>9.0510112179204205E-7</v>
      </c>
      <c r="D321" s="13">
        <f t="shared" si="24"/>
        <v>23.5</v>
      </c>
      <c r="E321">
        <f t="shared" si="25"/>
        <v>905.10112179204202</v>
      </c>
    </row>
    <row r="322" spans="2:5">
      <c r="B322">
        <f t="shared" si="26"/>
        <v>1415</v>
      </c>
      <c r="C322">
        <f t="shared" si="27"/>
        <v>9.0894884282517593E-7</v>
      </c>
      <c r="D322" s="13">
        <f t="shared" si="24"/>
        <v>23.583333333333332</v>
      </c>
      <c r="E322">
        <f t="shared" si="25"/>
        <v>908.94884282517592</v>
      </c>
    </row>
    <row r="323" spans="2:5">
      <c r="B323">
        <f t="shared" si="26"/>
        <v>1420</v>
      </c>
      <c r="C323">
        <f t="shared" si="27"/>
        <v>9.1200594244263281E-7</v>
      </c>
      <c r="D323" s="13">
        <f t="shared" si="24"/>
        <v>23.666666666666668</v>
      </c>
      <c r="E323">
        <f t="shared" si="25"/>
        <v>912.00594244263277</v>
      </c>
    </row>
    <row r="324" spans="2:5">
      <c r="B324">
        <f t="shared" si="26"/>
        <v>1425</v>
      </c>
      <c r="C324">
        <f t="shared" si="27"/>
        <v>9.1428753763956904E-7</v>
      </c>
      <c r="D324" s="13">
        <f t="shared" si="24"/>
        <v>23.75</v>
      </c>
      <c r="E324">
        <f t="shared" si="25"/>
        <v>914.287537639569</v>
      </c>
    </row>
    <row r="325" spans="2:5">
      <c r="B325">
        <f t="shared" si="26"/>
        <v>1430</v>
      </c>
      <c r="C325">
        <f t="shared" si="27"/>
        <v>9.158084563681984E-7</v>
      </c>
      <c r="D325" s="13">
        <f t="shared" si="24"/>
        <v>23.833333333333332</v>
      </c>
      <c r="E325">
        <f t="shared" si="25"/>
        <v>915.80845636819845</v>
      </c>
    </row>
    <row r="326" spans="2:5">
      <c r="B326">
        <f t="shared" si="26"/>
        <v>1435</v>
      </c>
      <c r="C326">
        <f t="shared" si="27"/>
        <v>9.1658324306440132E-7</v>
      </c>
      <c r="D326" s="13">
        <f t="shared" si="24"/>
        <v>23.916666666666668</v>
      </c>
      <c r="E326">
        <f t="shared" si="25"/>
        <v>916.58324306440136</v>
      </c>
    </row>
    <row r="327" spans="2:5">
      <c r="B327">
        <f t="shared" si="26"/>
        <v>1440</v>
      </c>
      <c r="C327">
        <f t="shared" si="27"/>
        <v>9.1662616406867815E-7</v>
      </c>
      <c r="D327" s="13">
        <f t="shared" si="24"/>
        <v>24</v>
      </c>
      <c r="E327">
        <f t="shared" si="25"/>
        <v>916.62616406867812</v>
      </c>
    </row>
    <row r="328" spans="2:5">
      <c r="B328">
        <f t="shared" si="26"/>
        <v>1445</v>
      </c>
      <c r="C328">
        <f t="shared" si="27"/>
        <v>9.1595121294343487E-7</v>
      </c>
      <c r="D328" s="13">
        <f t="shared" si="24"/>
        <v>24.083333333333332</v>
      </c>
      <c r="E328">
        <f t="shared" si="25"/>
        <v>915.95121294343483</v>
      </c>
    </row>
    <row r="329" spans="2:5">
      <c r="B329">
        <f t="shared" si="26"/>
        <v>1450</v>
      </c>
      <c r="C329">
        <f t="shared" si="27"/>
        <v>9.1457211568861329E-7</v>
      </c>
      <c r="D329" s="13">
        <f t="shared" si="24"/>
        <v>24.166666666666668</v>
      </c>
      <c r="E329">
        <f t="shared" si="25"/>
        <v>914.57211568861328</v>
      </c>
    </row>
    <row r="330" spans="2:5">
      <c r="B330">
        <f t="shared" si="26"/>
        <v>1455</v>
      </c>
      <c r="C330">
        <f t="shared" si="27"/>
        <v>9.1250233585759084E-7</v>
      </c>
      <c r="D330" s="13">
        <f t="shared" si="24"/>
        <v>24.25</v>
      </c>
      <c r="E330">
        <f t="shared" si="25"/>
        <v>912.50233585759088</v>
      </c>
    </row>
    <row r="331" spans="2:5">
      <c r="B331">
        <f t="shared" si="26"/>
        <v>1460</v>
      </c>
      <c r="C331">
        <f t="shared" si="27"/>
        <v>9.0975507957526174E-7</v>
      </c>
      <c r="D331" s="13">
        <f t="shared" si="24"/>
        <v>24.333333333333332</v>
      </c>
      <c r="E331">
        <f t="shared" si="25"/>
        <v>909.75507957526179</v>
      </c>
    </row>
    <row r="332" spans="2:5">
      <c r="B332">
        <f t="shared" si="26"/>
        <v>1465</v>
      </c>
      <c r="C332">
        <f t="shared" si="27"/>
        <v>9.0634330046017358E-7</v>
      </c>
      <c r="D332" s="13">
        <f t="shared" si="24"/>
        <v>24.416666666666668</v>
      </c>
      <c r="E332">
        <f t="shared" si="25"/>
        <v>906.34330046017362</v>
      </c>
    </row>
    <row r="333" spans="2:5">
      <c r="B333">
        <f t="shared" si="26"/>
        <v>1470</v>
      </c>
      <c r="C333">
        <f t="shared" si="27"/>
        <v>9.0227970445254566E-7</v>
      </c>
      <c r="D333" s="13">
        <f t="shared" si="24"/>
        <v>24.5</v>
      </c>
      <c r="E333">
        <f t="shared" si="25"/>
        <v>902.27970445254562</v>
      </c>
    </row>
    <row r="334" spans="2:5">
      <c r="B334">
        <f t="shared" si="26"/>
        <v>1475</v>
      </c>
      <c r="C334">
        <f t="shared" si="27"/>
        <v>8.9757675454998172E-7</v>
      </c>
      <c r="D334" s="13">
        <f t="shared" si="24"/>
        <v>24.583333333333332</v>
      </c>
      <c r="E334">
        <f t="shared" si="25"/>
        <v>897.57675454998173</v>
      </c>
    </row>
    <row r="335" spans="2:5">
      <c r="B335">
        <f t="shared" si="26"/>
        <v>1480</v>
      </c>
      <c r="C335">
        <f t="shared" si="27"/>
        <v>8.922466754526251E-7</v>
      </c>
      <c r="D335" s="13">
        <f t="shared" si="24"/>
        <v>24.666666666666668</v>
      </c>
      <c r="E335">
        <f t="shared" si="25"/>
        <v>892.24667545262514</v>
      </c>
    </row>
    <row r="336" spans="2:5">
      <c r="B336">
        <f t="shared" si="26"/>
        <v>1485</v>
      </c>
      <c r="C336">
        <f t="shared" si="27"/>
        <v>8.8630145811950183E-7</v>
      </c>
      <c r="D336" s="13">
        <f t="shared" si="24"/>
        <v>24.75</v>
      </c>
      <c r="E336">
        <f t="shared" si="25"/>
        <v>886.30145811950183</v>
      </c>
    </row>
    <row r="337" spans="2:5">
      <c r="B337">
        <f t="shared" si="26"/>
        <v>1490</v>
      </c>
      <c r="C337">
        <f t="shared" si="27"/>
        <v>8.7975286423774429E-7</v>
      </c>
      <c r="D337" s="13">
        <f t="shared" si="24"/>
        <v>24.833333333333332</v>
      </c>
      <c r="E337">
        <f t="shared" si="25"/>
        <v>879.75286423774435</v>
      </c>
    </row>
    <row r="338" spans="2:5">
      <c r="B338">
        <f t="shared" si="26"/>
        <v>1495</v>
      </c>
      <c r="C338">
        <f t="shared" si="27"/>
        <v>8.7261243060636029E-7</v>
      </c>
      <c r="D338" s="13">
        <f t="shared" si="24"/>
        <v>24.916666666666668</v>
      </c>
      <c r="E338">
        <f t="shared" si="25"/>
        <v>872.61243060636025</v>
      </c>
    </row>
    <row r="339" spans="2:5">
      <c r="B339">
        <f t="shared" si="26"/>
        <v>1500</v>
      </c>
      <c r="C339">
        <f t="shared" si="27"/>
        <v>8.6489147343618328E-7</v>
      </c>
      <c r="D339" s="13">
        <f t="shared" si="24"/>
        <v>25</v>
      </c>
      <c r="E339">
        <f t="shared" si="25"/>
        <v>864.89147343618333</v>
      </c>
    </row>
    <row r="340" spans="2:5">
      <c r="B340">
        <f t="shared" si="26"/>
        <v>1505</v>
      </c>
      <c r="C340">
        <f t="shared" si="27"/>
        <v>8.5660109256760411E-7</v>
      </c>
      <c r="D340" s="13">
        <f t="shared" si="24"/>
        <v>25.083333333333332</v>
      </c>
      <c r="E340">
        <f t="shared" si="25"/>
        <v>856.60109256760416</v>
      </c>
    </row>
    <row r="341" spans="2:5">
      <c r="B341">
        <f t="shared" si="26"/>
        <v>1510</v>
      </c>
      <c r="C341">
        <f t="shared" si="27"/>
        <v>8.4775217560766462E-7</v>
      </c>
      <c r="D341" s="13">
        <f t="shared" si="24"/>
        <v>25.166666666666668</v>
      </c>
      <c r="E341">
        <f t="shared" si="25"/>
        <v>847.75217560766464</v>
      </c>
    </row>
    <row r="342" spans="2:5">
      <c r="B342">
        <f t="shared" si="26"/>
        <v>1515</v>
      </c>
      <c r="C342">
        <f t="shared" si="27"/>
        <v>8.3835540198803745E-7</v>
      </c>
      <c r="D342" s="13">
        <f t="shared" si="24"/>
        <v>25.25</v>
      </c>
      <c r="E342">
        <f t="shared" si="25"/>
        <v>838.35540198803744</v>
      </c>
    </row>
    <row r="343" spans="2:5">
      <c r="B343">
        <f t="shared" si="26"/>
        <v>1520</v>
      </c>
      <c r="C343">
        <f t="shared" si="27"/>
        <v>8.2842124694542532E-7</v>
      </c>
      <c r="D343" s="13">
        <f t="shared" si="24"/>
        <v>25.333333333333332</v>
      </c>
      <c r="E343">
        <f t="shared" si="25"/>
        <v>828.42124694542531</v>
      </c>
    </row>
    <row r="344" spans="2:5">
      <c r="B344">
        <f t="shared" si="26"/>
        <v>1525</v>
      </c>
      <c r="C344">
        <f t="shared" si="27"/>
        <v>8.1795998542584904E-7</v>
      </c>
      <c r="D344" s="13">
        <f t="shared" si="24"/>
        <v>25.416666666666668</v>
      </c>
      <c r="E344">
        <f t="shared" si="25"/>
        <v>817.95998542584903</v>
      </c>
    </row>
    <row r="345" spans="2:5">
      <c r="B345">
        <f t="shared" si="26"/>
        <v>1530</v>
      </c>
      <c r="C345">
        <f t="shared" si="27"/>
        <v>8.0698169591428487E-7</v>
      </c>
      <c r="D345" s="13">
        <f t="shared" si="24"/>
        <v>25.5</v>
      </c>
      <c r="E345">
        <f t="shared" si="25"/>
        <v>806.98169591428484</v>
      </c>
    </row>
    <row r="346" spans="2:5">
      <c r="B346">
        <f t="shared" si="26"/>
        <v>1535</v>
      </c>
      <c r="C346">
        <f t="shared" si="27"/>
        <v>7.9549626419107819E-7</v>
      </c>
      <c r="D346" s="13">
        <f t="shared" si="24"/>
        <v>25.583333333333332</v>
      </c>
      <c r="E346">
        <f t="shared" si="25"/>
        <v>795.49626419107824</v>
      </c>
    </row>
    <row r="347" spans="2:5">
      <c r="B347">
        <f t="shared" si="26"/>
        <v>1540</v>
      </c>
      <c r="C347">
        <f t="shared" si="27"/>
        <v>7.8351338701652959E-7</v>
      </c>
      <c r="D347" s="13">
        <f t="shared" si="24"/>
        <v>25.666666666666668</v>
      </c>
      <c r="E347">
        <f t="shared" si="25"/>
        <v>783.51338701652958</v>
      </c>
    </row>
    <row r="348" spans="2:5">
      <c r="B348">
        <f t="shared" si="26"/>
        <v>1545</v>
      </c>
      <c r="C348">
        <f t="shared" si="27"/>
        <v>7.7104257574503755E-7</v>
      </c>
      <c r="D348" s="13">
        <f t="shared" si="24"/>
        <v>25.75</v>
      </c>
      <c r="E348">
        <f t="shared" si="25"/>
        <v>771.04257574503754</v>
      </c>
    </row>
    <row r="349" spans="2:5">
      <c r="B349">
        <f t="shared" si="26"/>
        <v>1550</v>
      </c>
      <c r="C349">
        <f t="shared" si="27"/>
        <v>7.5809315987013032E-7</v>
      </c>
      <c r="D349" s="13">
        <f t="shared" si="24"/>
        <v>25.833333333333332</v>
      </c>
      <c r="E349">
        <f t="shared" si="25"/>
        <v>758.09315987013031</v>
      </c>
    </row>
    <row r="350" spans="2:5">
      <c r="B350">
        <f t="shared" si="26"/>
        <v>1555</v>
      </c>
      <c r="C350">
        <f t="shared" si="27"/>
        <v>7.4467429050171811E-7</v>
      </c>
      <c r="D350" s="13">
        <f t="shared" si="24"/>
        <v>25.916666666666668</v>
      </c>
      <c r="E350">
        <f t="shared" si="25"/>
        <v>744.67429050171813</v>
      </c>
    </row>
    <row r="351" spans="2:5">
      <c r="B351" s="16">
        <f t="shared" si="26"/>
        <v>1560</v>
      </c>
      <c r="C351">
        <f t="shared" si="27"/>
        <v>7.3079494377685842E-7</v>
      </c>
      <c r="D351" s="13">
        <f t="shared" si="24"/>
        <v>26</v>
      </c>
      <c r="E351">
        <f t="shared" si="25"/>
        <v>730.79494377685842</v>
      </c>
    </row>
    <row r="352" spans="2:5">
      <c r="B352">
        <f t="shared" si="26"/>
        <v>1565</v>
      </c>
      <c r="C352">
        <f>$I$36*EXP(-$I$32*(B352-1560))+(1/$I$32)*($I$33+$I$34*((B352-1560)-1/$I$32))</f>
        <v>7.1682360351932355E-7</v>
      </c>
      <c r="D352" s="13">
        <f t="shared" si="24"/>
        <v>26.083333333333332</v>
      </c>
      <c r="E352">
        <f t="shared" si="25"/>
        <v>716.82360351932357</v>
      </c>
    </row>
    <row r="353" spans="2:5">
      <c r="B353">
        <f t="shared" si="26"/>
        <v>1570</v>
      </c>
      <c r="C353">
        <f t="shared" ref="C353:C416" si="28">$I$36*EXP(-$I$32*(B353-1560))+(1/$I$32)*($I$33+$I$34*((B353-1560)-1/$I$32))</f>
        <v>7.0311940083083032E-7</v>
      </c>
      <c r="D353" s="13">
        <f t="shared" si="24"/>
        <v>26.166666666666668</v>
      </c>
      <c r="E353">
        <f t="shared" si="25"/>
        <v>703.11940083083027</v>
      </c>
    </row>
    <row r="354" spans="2:5">
      <c r="B354">
        <f t="shared" si="26"/>
        <v>1575</v>
      </c>
      <c r="C354">
        <f t="shared" si="28"/>
        <v>6.8967722793506817E-7</v>
      </c>
      <c r="D354" s="13">
        <f t="shared" si="24"/>
        <v>26.25</v>
      </c>
      <c r="E354">
        <f t="shared" si="25"/>
        <v>689.67722793506812</v>
      </c>
    </row>
    <row r="355" spans="2:5">
      <c r="B355">
        <f t="shared" si="26"/>
        <v>1580</v>
      </c>
      <c r="C355">
        <f t="shared" si="28"/>
        <v>6.7649207471843624E-7</v>
      </c>
      <c r="D355" s="13">
        <f t="shared" si="24"/>
        <v>26.333333333333332</v>
      </c>
      <c r="E355">
        <f t="shared" si="25"/>
        <v>676.49207471843624</v>
      </c>
    </row>
    <row r="356" spans="2:5">
      <c r="B356">
        <f t="shared" si="26"/>
        <v>1585</v>
      </c>
      <c r="C356">
        <f t="shared" si="28"/>
        <v>6.6355902686269364E-7</v>
      </c>
      <c r="D356" s="13">
        <f t="shared" si="24"/>
        <v>26.416666666666668</v>
      </c>
      <c r="E356">
        <f t="shared" si="25"/>
        <v>663.5590268626936</v>
      </c>
    </row>
    <row r="357" spans="2:5">
      <c r="B357">
        <f t="shared" si="26"/>
        <v>1590</v>
      </c>
      <c r="C357">
        <f t="shared" si="28"/>
        <v>6.5087326401331376E-7</v>
      </c>
      <c r="D357" s="13">
        <f t="shared" si="24"/>
        <v>26.5</v>
      </c>
      <c r="E357">
        <f t="shared" si="25"/>
        <v>650.8732640133137</v>
      </c>
    </row>
    <row r="358" spans="2:5">
      <c r="B358">
        <f t="shared" si="26"/>
        <v>1595</v>
      </c>
      <c r="C358">
        <f t="shared" si="28"/>
        <v>6.3843005798286143E-7</v>
      </c>
      <c r="D358" s="13">
        <f t="shared" si="24"/>
        <v>26.583333333333332</v>
      </c>
      <c r="E358">
        <f t="shared" si="25"/>
        <v>638.4300579828614</v>
      </c>
    </row>
    <row r="359" spans="2:5">
      <c r="B359">
        <f t="shared" si="26"/>
        <v>1600</v>
      </c>
      <c r="C359">
        <f t="shared" si="28"/>
        <v>6.2622477098872091E-7</v>
      </c>
      <c r="D359" s="13">
        <f t="shared" si="24"/>
        <v>26.666666666666668</v>
      </c>
      <c r="E359">
        <f t="shared" si="25"/>
        <v>626.22477098872093</v>
      </c>
    </row>
    <row r="360" spans="2:5">
      <c r="B360">
        <f t="shared" si="26"/>
        <v>1605</v>
      </c>
      <c r="C360">
        <f t="shared" si="28"/>
        <v>6.1425285392452064E-7</v>
      </c>
      <c r="D360" s="13">
        <f t="shared" ref="D360:D423" si="29">B360/60</f>
        <v>26.75</v>
      </c>
      <c r="E360">
        <f t="shared" ref="E360:E423" si="30">C360*10^9</f>
        <v>614.25285392452065</v>
      </c>
    </row>
    <row r="361" spans="2:5">
      <c r="B361">
        <f t="shared" si="26"/>
        <v>1610</v>
      </c>
      <c r="C361">
        <f t="shared" si="28"/>
        <v>6.0250984466460723E-7</v>
      </c>
      <c r="D361" s="13">
        <f t="shared" si="29"/>
        <v>26.833333333333332</v>
      </c>
      <c r="E361">
        <f t="shared" si="30"/>
        <v>602.50984466460727</v>
      </c>
    </row>
    <row r="362" spans="2:5">
      <c r="B362">
        <f t="shared" si="26"/>
        <v>1615</v>
      </c>
      <c r="C362">
        <f t="shared" si="28"/>
        <v>5.9099136640094067E-7</v>
      </c>
      <c r="D362" s="13">
        <f t="shared" si="29"/>
        <v>26.916666666666668</v>
      </c>
      <c r="E362">
        <f t="shared" si="30"/>
        <v>590.99136640094071</v>
      </c>
    </row>
    <row r="363" spans="2:5">
      <c r="B363">
        <f t="shared" ref="B363:B426" si="31">B362+$J$31/372</f>
        <v>1620</v>
      </c>
      <c r="C363">
        <f t="shared" si="28"/>
        <v>5.7969312601178666E-7</v>
      </c>
      <c r="D363" s="13">
        <f t="shared" si="29"/>
        <v>27</v>
      </c>
      <c r="E363">
        <f t="shared" si="30"/>
        <v>579.6931260117866</v>
      </c>
    </row>
    <row r="364" spans="2:5">
      <c r="B364">
        <f t="shared" si="31"/>
        <v>1625</v>
      </c>
      <c r="C364">
        <f t="shared" si="28"/>
        <v>5.686109124616025E-7</v>
      </c>
      <c r="D364" s="13">
        <f t="shared" si="29"/>
        <v>27.083333333333332</v>
      </c>
      <c r="E364">
        <f t="shared" si="30"/>
        <v>568.61091246160254</v>
      </c>
    </row>
    <row r="365" spans="2:5">
      <c r="B365">
        <f t="shared" si="31"/>
        <v>1630</v>
      </c>
      <c r="C365">
        <f t="shared" si="28"/>
        <v>5.5774059523151555E-7</v>
      </c>
      <c r="D365" s="13">
        <f t="shared" si="29"/>
        <v>27.166666666666668</v>
      </c>
      <c r="E365">
        <f t="shared" si="30"/>
        <v>557.7405952315155</v>
      </c>
    </row>
    <row r="366" spans="2:5">
      <c r="B366">
        <f t="shared" si="31"/>
        <v>1635</v>
      </c>
      <c r="C366">
        <f t="shared" si="28"/>
        <v>5.4707812277981269E-7</v>
      </c>
      <c r="D366" s="13">
        <f t="shared" si="29"/>
        <v>27.25</v>
      </c>
      <c r="E366">
        <f t="shared" si="30"/>
        <v>547.0781227798127</v>
      </c>
    </row>
    <row r="367" spans="2:5">
      <c r="B367">
        <f t="shared" si="31"/>
        <v>1640</v>
      </c>
      <c r="C367">
        <f t="shared" si="28"/>
        <v>5.3661952103186597E-7</v>
      </c>
      <c r="D367" s="13">
        <f t="shared" si="29"/>
        <v>27.333333333333332</v>
      </c>
      <c r="E367">
        <f t="shared" si="30"/>
        <v>536.61952103186593</v>
      </c>
    </row>
    <row r="368" spans="2:5">
      <c r="B368">
        <f t="shared" si="31"/>
        <v>1645</v>
      </c>
      <c r="C368">
        <f t="shared" si="28"/>
        <v>5.2636089189893114E-7</v>
      </c>
      <c r="D368" s="13">
        <f t="shared" si="29"/>
        <v>27.416666666666668</v>
      </c>
      <c r="E368">
        <f t="shared" si="30"/>
        <v>526.36089189893119</v>
      </c>
    </row>
    <row r="369" spans="2:5">
      <c r="B369">
        <f t="shared" si="31"/>
        <v>1650</v>
      </c>
      <c r="C369">
        <f t="shared" si="28"/>
        <v>5.1629841182526747E-7</v>
      </c>
      <c r="D369" s="13">
        <f t="shared" si="29"/>
        <v>27.5</v>
      </c>
      <c r="E369">
        <f t="shared" si="30"/>
        <v>516.29841182526752</v>
      </c>
    </row>
    <row r="370" spans="2:5">
      <c r="B370">
        <f t="shared" si="31"/>
        <v>1655</v>
      </c>
      <c r="C370">
        <f t="shared" si="28"/>
        <v>5.0642833036303683E-7</v>
      </c>
      <c r="D370" s="13">
        <f t="shared" si="29"/>
        <v>27.583333333333332</v>
      </c>
      <c r="E370">
        <f t="shared" si="30"/>
        <v>506.42833036303682</v>
      </c>
    </row>
    <row r="371" spans="2:5">
      <c r="B371">
        <f t="shared" si="31"/>
        <v>1660</v>
      </c>
      <c r="C371">
        <f t="shared" si="28"/>
        <v>4.9674696877445182E-7</v>
      </c>
      <c r="D371" s="13">
        <f t="shared" si="29"/>
        <v>27.666666666666668</v>
      </c>
      <c r="E371">
        <f t="shared" si="30"/>
        <v>496.74696877445183</v>
      </c>
    </row>
    <row r="372" spans="2:5">
      <c r="B372">
        <f t="shared" si="31"/>
        <v>1665</v>
      </c>
      <c r="C372">
        <f t="shared" si="28"/>
        <v>4.8725071866065132E-7</v>
      </c>
      <c r="D372" s="13">
        <f t="shared" si="29"/>
        <v>27.75</v>
      </c>
      <c r="E372">
        <f t="shared" si="30"/>
        <v>487.25071866065133</v>
      </c>
    </row>
    <row r="373" spans="2:5">
      <c r="B373">
        <f t="shared" si="31"/>
        <v>1670</v>
      </c>
      <c r="C373">
        <f t="shared" si="28"/>
        <v>4.779360406167918E-7</v>
      </c>
      <c r="D373" s="13">
        <f t="shared" si="29"/>
        <v>27.833333333333332</v>
      </c>
      <c r="E373">
        <f t="shared" si="30"/>
        <v>477.93604061679179</v>
      </c>
    </row>
    <row r="374" spans="2:5">
      <c r="B374">
        <f t="shared" si="31"/>
        <v>1675</v>
      </c>
      <c r="C374">
        <f t="shared" si="28"/>
        <v>4.68799462912855E-7</v>
      </c>
      <c r="D374" s="13">
        <f t="shared" si="29"/>
        <v>27.916666666666668</v>
      </c>
      <c r="E374">
        <f t="shared" si="30"/>
        <v>468.79946291285501</v>
      </c>
    </row>
    <row r="375" spans="2:5">
      <c r="B375">
        <f t="shared" si="31"/>
        <v>1680</v>
      </c>
      <c r="C375">
        <f t="shared" si="28"/>
        <v>4.5983758019967772E-7</v>
      </c>
      <c r="D375" s="13">
        <f t="shared" si="29"/>
        <v>28</v>
      </c>
      <c r="E375">
        <f t="shared" si="30"/>
        <v>459.83758019967775</v>
      </c>
    </row>
    <row r="376" spans="2:5">
      <c r="B376">
        <f t="shared" si="31"/>
        <v>1685</v>
      </c>
      <c r="C376">
        <f t="shared" si="28"/>
        <v>4.5104705223972425E-7</v>
      </c>
      <c r="D376" s="13">
        <f t="shared" si="29"/>
        <v>28.083333333333332</v>
      </c>
      <c r="E376">
        <f t="shared" si="30"/>
        <v>451.04705223972428</v>
      </c>
    </row>
    <row r="377" spans="2:5">
      <c r="B377">
        <f t="shared" si="31"/>
        <v>1690</v>
      </c>
      <c r="C377">
        <f t="shared" si="28"/>
        <v>4.4242460266212542E-7</v>
      </c>
      <c r="D377" s="13">
        <f t="shared" si="29"/>
        <v>28.166666666666668</v>
      </c>
      <c r="E377">
        <f t="shared" si="30"/>
        <v>442.42460266212544</v>
      </c>
    </row>
    <row r="378" spans="2:5">
      <c r="B378">
        <f t="shared" si="31"/>
        <v>1695</v>
      </c>
      <c r="C378">
        <f t="shared" si="28"/>
        <v>4.3396701774152334E-7</v>
      </c>
      <c r="D378" s="13">
        <f t="shared" si="29"/>
        <v>28.25</v>
      </c>
      <c r="E378">
        <f t="shared" si="30"/>
        <v>433.96701774152336</v>
      </c>
    </row>
    <row r="379" spans="2:5">
      <c r="B379">
        <f t="shared" si="31"/>
        <v>1700</v>
      </c>
      <c r="C379">
        <f t="shared" si="28"/>
        <v>4.2567114520026405E-7</v>
      </c>
      <c r="D379" s="13">
        <f t="shared" si="29"/>
        <v>28.333333333333332</v>
      </c>
      <c r="E379">
        <f t="shared" si="30"/>
        <v>425.67114520026405</v>
      </c>
    </row>
    <row r="380" spans="2:5">
      <c r="B380">
        <f t="shared" si="31"/>
        <v>1705</v>
      </c>
      <c r="C380">
        <f t="shared" si="28"/>
        <v>4.1753389303349284E-7</v>
      </c>
      <c r="D380" s="13">
        <f t="shared" si="29"/>
        <v>28.416666666666668</v>
      </c>
      <c r="E380">
        <f t="shared" si="30"/>
        <v>417.53389303349286</v>
      </c>
    </row>
    <row r="381" spans="2:5">
      <c r="B381">
        <f t="shared" si="31"/>
        <v>1710</v>
      </c>
      <c r="C381">
        <f t="shared" si="28"/>
        <v>4.0955222835671479E-7</v>
      </c>
      <c r="D381" s="13">
        <f t="shared" si="29"/>
        <v>28.5</v>
      </c>
      <c r="E381">
        <f t="shared" si="30"/>
        <v>409.55222835671481</v>
      </c>
    </row>
    <row r="382" spans="2:5">
      <c r="B382">
        <f t="shared" si="31"/>
        <v>1715</v>
      </c>
      <c r="C382">
        <f t="shared" si="28"/>
        <v>4.0172317627538969E-7</v>
      </c>
      <c r="D382" s="13">
        <f t="shared" si="29"/>
        <v>28.583333333333332</v>
      </c>
      <c r="E382">
        <f t="shared" si="30"/>
        <v>401.72317627538968</v>
      </c>
    </row>
    <row r="383" spans="2:5">
      <c r="B383">
        <f t="shared" si="31"/>
        <v>1720</v>
      </c>
      <c r="C383">
        <f t="shared" si="28"/>
        <v>3.9404381877614146E-7</v>
      </c>
      <c r="D383" s="13">
        <f t="shared" si="29"/>
        <v>28.666666666666668</v>
      </c>
      <c r="E383">
        <f t="shared" si="30"/>
        <v>394.04381877614145</v>
      </c>
    </row>
    <row r="384" spans="2:5">
      <c r="B384">
        <f t="shared" si="31"/>
        <v>1725</v>
      </c>
      <c r="C384">
        <f t="shared" si="28"/>
        <v>3.8651129363916743E-7</v>
      </c>
      <c r="D384" s="13">
        <f t="shared" si="29"/>
        <v>28.75</v>
      </c>
      <c r="E384">
        <f t="shared" si="30"/>
        <v>386.51129363916743</v>
      </c>
    </row>
    <row r="385" spans="2:5">
      <c r="B385">
        <f t="shared" si="31"/>
        <v>1730</v>
      </c>
      <c r="C385">
        <f t="shared" si="28"/>
        <v>3.7912279337144326E-7</v>
      </c>
      <c r="D385" s="13">
        <f t="shared" si="29"/>
        <v>28.833333333333332</v>
      </c>
      <c r="E385">
        <f t="shared" si="30"/>
        <v>379.12279337144327</v>
      </c>
    </row>
    <row r="386" spans="2:5">
      <c r="B386">
        <f t="shared" si="31"/>
        <v>1735</v>
      </c>
      <c r="C386">
        <f t="shared" si="28"/>
        <v>3.7187556416032504E-7</v>
      </c>
      <c r="D386" s="13">
        <f t="shared" si="29"/>
        <v>28.916666666666668</v>
      </c>
      <c r="E386">
        <f t="shared" si="30"/>
        <v>371.87556416032504</v>
      </c>
    </row>
    <row r="387" spans="2:5">
      <c r="B387">
        <f t="shared" si="31"/>
        <v>1740</v>
      </c>
      <c r="C387">
        <f t="shared" si="28"/>
        <v>3.647669048471592E-7</v>
      </c>
      <c r="D387" s="13">
        <f t="shared" si="29"/>
        <v>29</v>
      </c>
      <c r="E387">
        <f t="shared" si="30"/>
        <v>364.7669048471592</v>
      </c>
    </row>
    <row r="388" spans="2:5">
      <c r="B388">
        <f t="shared" si="31"/>
        <v>1745</v>
      </c>
      <c r="C388">
        <f t="shared" si="28"/>
        <v>3.577941659205175E-7</v>
      </c>
      <c r="D388" s="13">
        <f t="shared" si="29"/>
        <v>29.083333333333332</v>
      </c>
      <c r="E388">
        <f t="shared" si="30"/>
        <v>357.79416592051751</v>
      </c>
    </row>
    <row r="389" spans="2:5">
      <c r="B389">
        <f t="shared" si="31"/>
        <v>1750</v>
      </c>
      <c r="C389">
        <f t="shared" si="28"/>
        <v>3.509547485286813E-7</v>
      </c>
      <c r="D389" s="13">
        <f t="shared" si="29"/>
        <v>29.166666666666668</v>
      </c>
      <c r="E389">
        <f t="shared" si="30"/>
        <v>350.95474852868131</v>
      </c>
    </row>
    <row r="390" spans="2:5">
      <c r="B390">
        <f t="shared" si="31"/>
        <v>1755</v>
      </c>
      <c r="C390">
        <f t="shared" si="28"/>
        <v>3.4424610351100802E-7</v>
      </c>
      <c r="D390" s="13">
        <f t="shared" si="29"/>
        <v>29.25</v>
      </c>
      <c r="E390">
        <f t="shared" si="30"/>
        <v>344.24610351100802</v>
      </c>
    </row>
    <row r="391" spans="2:5">
      <c r="B391">
        <f t="shared" si="31"/>
        <v>1760</v>
      </c>
      <c r="C391">
        <f t="shared" si="28"/>
        <v>3.3766573044781806E-7</v>
      </c>
      <c r="D391" s="13">
        <f t="shared" si="29"/>
        <v>29.333333333333332</v>
      </c>
      <c r="E391">
        <f t="shared" si="30"/>
        <v>337.66573044781808</v>
      </c>
    </row>
    <row r="392" spans="2:5">
      <c r="B392">
        <f t="shared" si="31"/>
        <v>1765</v>
      </c>
      <c r="C392">
        <f t="shared" si="28"/>
        <v>3.3121117672844795E-7</v>
      </c>
      <c r="D392" s="13">
        <f t="shared" si="29"/>
        <v>29.416666666666668</v>
      </c>
      <c r="E392">
        <f t="shared" si="30"/>
        <v>331.21117672844798</v>
      </c>
    </row>
    <row r="393" spans="2:5">
      <c r="B393">
        <f t="shared" si="31"/>
        <v>1770</v>
      </c>
      <c r="C393">
        <f t="shared" si="28"/>
        <v>3.2488003663712331E-7</v>
      </c>
      <c r="D393" s="13">
        <f t="shared" si="29"/>
        <v>29.5</v>
      </c>
      <c r="E393">
        <f t="shared" si="30"/>
        <v>324.88003663712334</v>
      </c>
    </row>
    <row r="394" spans="2:5">
      <c r="B394">
        <f t="shared" si="31"/>
        <v>1775</v>
      </c>
      <c r="C394">
        <f t="shared" si="28"/>
        <v>3.1866995045631E-7</v>
      </c>
      <c r="D394" s="13">
        <f t="shared" si="29"/>
        <v>29.583333333333332</v>
      </c>
      <c r="E394">
        <f t="shared" si="30"/>
        <v>318.66995045631</v>
      </c>
    </row>
    <row r="395" spans="2:5">
      <c r="B395">
        <f t="shared" si="31"/>
        <v>1780</v>
      </c>
      <c r="C395">
        <f t="shared" si="28"/>
        <v>3.1257860358720922E-7</v>
      </c>
      <c r="D395" s="13">
        <f t="shared" si="29"/>
        <v>29.666666666666668</v>
      </c>
      <c r="E395">
        <f t="shared" si="30"/>
        <v>312.57860358720922</v>
      </c>
    </row>
    <row r="396" spans="2:5">
      <c r="B396">
        <f t="shared" si="31"/>
        <v>1785</v>
      </c>
      <c r="C396">
        <f t="shared" si="28"/>
        <v>3.0660372568706958E-7</v>
      </c>
      <c r="D396" s="13">
        <f t="shared" si="29"/>
        <v>29.75</v>
      </c>
      <c r="E396">
        <f t="shared" si="30"/>
        <v>306.60372568706958</v>
      </c>
    </row>
    <row r="397" spans="2:5">
      <c r="B397">
        <f t="shared" si="31"/>
        <v>1790</v>
      </c>
      <c r="C397">
        <f t="shared" si="28"/>
        <v>3.0074308982299395E-7</v>
      </c>
      <c r="D397" s="13">
        <f t="shared" si="29"/>
        <v>29.833333333333332</v>
      </c>
      <c r="E397">
        <f t="shared" si="30"/>
        <v>300.74308982299397</v>
      </c>
    </row>
    <row r="398" spans="2:5">
      <c r="B398">
        <f t="shared" si="31"/>
        <v>1795</v>
      </c>
      <c r="C398">
        <f t="shared" si="28"/>
        <v>2.949945116419258E-7</v>
      </c>
      <c r="D398" s="13">
        <f t="shared" si="29"/>
        <v>29.916666666666668</v>
      </c>
      <c r="E398">
        <f t="shared" si="30"/>
        <v>294.99451164192578</v>
      </c>
    </row>
    <row r="399" spans="2:5">
      <c r="B399">
        <f t="shared" si="31"/>
        <v>1800</v>
      </c>
      <c r="C399">
        <f t="shared" si="28"/>
        <v>2.8935584855650543E-7</v>
      </c>
      <c r="D399" s="13">
        <f t="shared" si="29"/>
        <v>30</v>
      </c>
      <c r="E399">
        <f t="shared" si="30"/>
        <v>289.35584855650541</v>
      </c>
    </row>
    <row r="400" spans="2:5">
      <c r="B400">
        <f t="shared" si="31"/>
        <v>1805</v>
      </c>
      <c r="C400">
        <f t="shared" si="28"/>
        <v>2.8382499894649387E-7</v>
      </c>
      <c r="D400" s="13">
        <f t="shared" si="29"/>
        <v>30.083333333333332</v>
      </c>
      <c r="E400">
        <f t="shared" si="30"/>
        <v>283.82499894649385</v>
      </c>
    </row>
    <row r="401" spans="2:5">
      <c r="B401">
        <f t="shared" si="31"/>
        <v>1810</v>
      </c>
      <c r="C401">
        <f t="shared" si="28"/>
        <v>2.7839990137546489E-7</v>
      </c>
      <c r="D401" s="13">
        <f t="shared" si="29"/>
        <v>30.166666666666668</v>
      </c>
      <c r="E401">
        <f t="shared" si="30"/>
        <v>278.39990137546488</v>
      </c>
    </row>
    <row r="402" spans="2:5">
      <c r="B402">
        <f t="shared" si="31"/>
        <v>1815</v>
      </c>
      <c r="C402">
        <f t="shared" si="28"/>
        <v>2.7307853382247453E-7</v>
      </c>
      <c r="D402" s="13">
        <f t="shared" si="29"/>
        <v>30.25</v>
      </c>
      <c r="E402">
        <f t="shared" si="30"/>
        <v>273.07853382247453</v>
      </c>
    </row>
    <row r="403" spans="2:5">
      <c r="B403">
        <f t="shared" si="31"/>
        <v>1820</v>
      </c>
      <c r="C403">
        <f t="shared" si="28"/>
        <v>2.6785891292842163E-7</v>
      </c>
      <c r="D403" s="13">
        <f t="shared" si="29"/>
        <v>30.333333333333332</v>
      </c>
      <c r="E403">
        <f t="shared" si="30"/>
        <v>267.85891292842166</v>
      </c>
    </row>
    <row r="404" spans="2:5">
      <c r="B404">
        <f t="shared" si="31"/>
        <v>1825</v>
      </c>
      <c r="C404">
        <f t="shared" si="28"/>
        <v>2.6273909325681803E-7</v>
      </c>
      <c r="D404" s="13">
        <f t="shared" si="29"/>
        <v>30.416666666666668</v>
      </c>
      <c r="E404">
        <f t="shared" si="30"/>
        <v>262.73909325681802</v>
      </c>
    </row>
    <row r="405" spans="2:5">
      <c r="B405">
        <f t="shared" si="31"/>
        <v>1830</v>
      </c>
      <c r="C405">
        <f t="shared" si="28"/>
        <v>2.5771716656869284E-7</v>
      </c>
      <c r="D405" s="13">
        <f t="shared" si="29"/>
        <v>30.5</v>
      </c>
      <c r="E405">
        <f t="shared" si="30"/>
        <v>257.71716656869285</v>
      </c>
    </row>
    <row r="406" spans="2:5">
      <c r="B406">
        <f t="shared" si="31"/>
        <v>1835</v>
      </c>
      <c r="C406">
        <f t="shared" si="28"/>
        <v>2.527912611113618E-7</v>
      </c>
      <c r="D406" s="13">
        <f t="shared" si="29"/>
        <v>30.583333333333332</v>
      </c>
      <c r="E406">
        <f t="shared" si="30"/>
        <v>252.79126111136179</v>
      </c>
    </row>
    <row r="407" spans="2:5">
      <c r="B407">
        <f t="shared" si="31"/>
        <v>1840</v>
      </c>
      <c r="C407">
        <f t="shared" si="28"/>
        <v>2.4795954092079419E-7</v>
      </c>
      <c r="D407" s="13">
        <f t="shared" si="29"/>
        <v>30.666666666666668</v>
      </c>
      <c r="E407">
        <f t="shared" si="30"/>
        <v>247.95954092079418</v>
      </c>
    </row>
    <row r="408" spans="2:5">
      <c r="B408">
        <f t="shared" si="31"/>
        <v>1845</v>
      </c>
      <c r="C408">
        <f t="shared" si="28"/>
        <v>2.4322020513732043E-7</v>
      </c>
      <c r="D408" s="13">
        <f t="shared" si="29"/>
        <v>30.75</v>
      </c>
      <c r="E408">
        <f t="shared" si="30"/>
        <v>243.22020513732042</v>
      </c>
    </row>
    <row r="409" spans="2:5">
      <c r="B409">
        <f t="shared" si="31"/>
        <v>1850</v>
      </c>
      <c r="C409">
        <f t="shared" si="28"/>
        <v>2.3857148733442199E-7</v>
      </c>
      <c r="D409" s="13">
        <f t="shared" si="29"/>
        <v>30.833333333333332</v>
      </c>
      <c r="E409">
        <f t="shared" si="30"/>
        <v>238.57148733442199</v>
      </c>
    </row>
    <row r="410" spans="2:5">
      <c r="B410">
        <f t="shared" si="31"/>
        <v>1855</v>
      </c>
      <c r="C410">
        <f t="shared" si="28"/>
        <v>2.3401165486035636E-7</v>
      </c>
      <c r="D410" s="13">
        <f t="shared" si="29"/>
        <v>30.916666666666668</v>
      </c>
      <c r="E410">
        <f t="shared" si="30"/>
        <v>234.01165486035637</v>
      </c>
    </row>
    <row r="411" spans="2:5">
      <c r="B411">
        <f t="shared" si="31"/>
        <v>1860</v>
      </c>
      <c r="C411">
        <f t="shared" si="28"/>
        <v>2.2953900819236995E-7</v>
      </c>
      <c r="D411" s="13">
        <f t="shared" si="29"/>
        <v>31</v>
      </c>
      <c r="E411">
        <f t="shared" si="30"/>
        <v>229.53900819236995</v>
      </c>
    </row>
    <row r="412" spans="2:5">
      <c r="B412">
        <f t="shared" si="31"/>
        <v>1865</v>
      </c>
      <c r="C412">
        <f t="shared" si="28"/>
        <v>2.2515188030325817E-7</v>
      </c>
      <c r="D412" s="13">
        <f t="shared" si="29"/>
        <v>31.083333333333332</v>
      </c>
      <c r="E412">
        <f t="shared" si="30"/>
        <v>225.15188030325817</v>
      </c>
    </row>
    <row r="413" spans="2:5">
      <c r="B413">
        <f t="shared" si="31"/>
        <v>1870</v>
      </c>
      <c r="C413">
        <f t="shared" si="28"/>
        <v>2.2084863604003842E-7</v>
      </c>
      <c r="D413" s="13">
        <f t="shared" si="29"/>
        <v>31.166666666666668</v>
      </c>
      <c r="E413">
        <f t="shared" si="30"/>
        <v>220.84863604003843</v>
      </c>
    </row>
    <row r="414" spans="2:5">
      <c r="B414">
        <f t="shared" si="31"/>
        <v>1875</v>
      </c>
      <c r="C414">
        <f t="shared" si="28"/>
        <v>2.1662767151450155E-7</v>
      </c>
      <c r="D414" s="13">
        <f t="shared" si="29"/>
        <v>31.25</v>
      </c>
      <c r="E414">
        <f t="shared" si="30"/>
        <v>216.62767151450154</v>
      </c>
    </row>
    <row r="415" spans="2:5">
      <c r="B415">
        <f t="shared" si="31"/>
        <v>1880</v>
      </c>
      <c r="C415">
        <f t="shared" si="28"/>
        <v>2.124874135054175E-7</v>
      </c>
      <c r="D415" s="13">
        <f t="shared" si="29"/>
        <v>31.333333333333332</v>
      </c>
      <c r="E415">
        <f t="shared" si="30"/>
        <v>212.48741350541749</v>
      </c>
    </row>
    <row r="416" spans="2:5">
      <c r="B416">
        <f t="shared" si="31"/>
        <v>1885</v>
      </c>
      <c r="C416">
        <f t="shared" si="28"/>
        <v>2.084263188721703E-7</v>
      </c>
      <c r="D416" s="13">
        <f t="shared" si="29"/>
        <v>31.416666666666668</v>
      </c>
      <c r="E416">
        <f t="shared" si="30"/>
        <v>208.4263188721703</v>
      </c>
    </row>
    <row r="417" spans="2:5">
      <c r="B417">
        <f t="shared" si="31"/>
        <v>1890</v>
      </c>
      <c r="C417">
        <f t="shared" ref="C417:C480" si="32">$I$36*EXP(-$I$32*(B417-1560))+(1/$I$32)*($I$33+$I$34*((B417-1560)-1/$I$32))</f>
        <v>2.0444287397960482E-7</v>
      </c>
      <c r="D417" s="13">
        <f t="shared" si="29"/>
        <v>31.5</v>
      </c>
      <c r="E417">
        <f t="shared" si="30"/>
        <v>204.44287397960483</v>
      </c>
    </row>
    <row r="418" spans="2:5">
      <c r="B418">
        <f t="shared" si="31"/>
        <v>1895</v>
      </c>
      <c r="C418">
        <f t="shared" si="32"/>
        <v>2.0053559413387062E-7</v>
      </c>
      <c r="D418" s="13">
        <f t="shared" si="29"/>
        <v>31.583333333333332</v>
      </c>
      <c r="E418">
        <f t="shared" si="30"/>
        <v>200.53559413387063</v>
      </c>
    </row>
    <row r="419" spans="2:5">
      <c r="B419">
        <f t="shared" si="31"/>
        <v>1900</v>
      </c>
      <c r="C419">
        <f t="shared" si="32"/>
        <v>1.967030230290528E-7</v>
      </c>
      <c r="D419" s="13">
        <f t="shared" si="29"/>
        <v>31.666666666666668</v>
      </c>
      <c r="E419">
        <f t="shared" si="30"/>
        <v>196.70302302905279</v>
      </c>
    </row>
    <row r="420" spans="2:5">
      <c r="B420">
        <f t="shared" si="31"/>
        <v>1905</v>
      </c>
      <c r="C420">
        <f t="shared" si="32"/>
        <v>1.9294373220438332E-7</v>
      </c>
      <c r="D420" s="13">
        <f t="shared" si="29"/>
        <v>31.75</v>
      </c>
      <c r="E420">
        <f t="shared" si="30"/>
        <v>192.94373220438334</v>
      </c>
    </row>
    <row r="421" spans="2:5">
      <c r="B421">
        <f t="shared" si="31"/>
        <v>1910</v>
      </c>
      <c r="C421">
        <f t="shared" si="32"/>
        <v>1.8925632051183086E-7</v>
      </c>
      <c r="D421" s="13">
        <f t="shared" si="29"/>
        <v>31.833333333333332</v>
      </c>
      <c r="E421">
        <f t="shared" si="30"/>
        <v>189.25632051183086</v>
      </c>
    </row>
    <row r="422" spans="2:5">
      <c r="B422">
        <f t="shared" si="31"/>
        <v>1915</v>
      </c>
      <c r="C422">
        <f t="shared" si="32"/>
        <v>1.8563941359387026E-7</v>
      </c>
      <c r="D422" s="13">
        <f t="shared" si="29"/>
        <v>31.916666666666668</v>
      </c>
      <c r="E422">
        <f t="shared" si="30"/>
        <v>185.63941359387027</v>
      </c>
    </row>
    <row r="423" spans="2:5">
      <c r="B423">
        <f t="shared" si="31"/>
        <v>1920</v>
      </c>
      <c r="C423">
        <f t="shared" si="32"/>
        <v>1.8209166337123766E-7</v>
      </c>
      <c r="D423" s="13">
        <f t="shared" si="29"/>
        <v>32</v>
      </c>
      <c r="E423">
        <f t="shared" si="30"/>
        <v>182.09166337123767</v>
      </c>
    </row>
    <row r="424" spans="2:5">
      <c r="B424">
        <f t="shared" si="31"/>
        <v>1925</v>
      </c>
      <c r="C424">
        <f t="shared" si="32"/>
        <v>1.7861174754047944E-7</v>
      </c>
      <c r="D424" s="13">
        <f t="shared" ref="D424:D487" si="33">B424/60</f>
        <v>32.083333333333336</v>
      </c>
      <c r="E424">
        <f t="shared" ref="E424:E487" si="34">C424*10^9</f>
        <v>178.61174754047943</v>
      </c>
    </row>
    <row r="425" spans="2:5">
      <c r="B425">
        <f t="shared" si="31"/>
        <v>1930</v>
      </c>
      <c r="C425">
        <f t="shared" si="32"/>
        <v>1.751983690811089E-7</v>
      </c>
      <c r="D425" s="13">
        <f t="shared" si="33"/>
        <v>32.166666666666664</v>
      </c>
      <c r="E425">
        <f t="shared" si="34"/>
        <v>175.19836908110889</v>
      </c>
    </row>
    <row r="426" spans="2:5">
      <c r="B426">
        <f t="shared" si="31"/>
        <v>1935</v>
      </c>
      <c r="C426">
        <f t="shared" si="32"/>
        <v>1.718502557721854E-7</v>
      </c>
      <c r="D426" s="13">
        <f t="shared" si="33"/>
        <v>32.25</v>
      </c>
      <c r="E426">
        <f t="shared" si="34"/>
        <v>171.85025577218539</v>
      </c>
    </row>
    <row r="427" spans="2:5">
      <c r="B427">
        <f t="shared" ref="B427:B490" si="35">B426+$J$31/372</f>
        <v>1940</v>
      </c>
      <c r="C427">
        <f t="shared" si="32"/>
        <v>1.6856615971813756E-7</v>
      </c>
      <c r="D427" s="13">
        <f t="shared" si="33"/>
        <v>32.333333333333336</v>
      </c>
      <c r="E427">
        <f t="shared" si="34"/>
        <v>168.56615971813756</v>
      </c>
    </row>
    <row r="428" spans="2:5">
      <c r="B428">
        <f t="shared" si="35"/>
        <v>1945</v>
      </c>
      <c r="C428">
        <f t="shared" si="32"/>
        <v>1.6534485688365252E-7</v>
      </c>
      <c r="D428" s="13">
        <f t="shared" si="33"/>
        <v>32.416666666666664</v>
      </c>
      <c r="E428">
        <f t="shared" si="34"/>
        <v>165.34485688365251</v>
      </c>
    </row>
    <row r="429" spans="2:5">
      <c r="B429">
        <f t="shared" si="35"/>
        <v>1950</v>
      </c>
      <c r="C429">
        <f t="shared" si="32"/>
        <v>1.6218514663745812E-7</v>
      </c>
      <c r="D429" s="13">
        <f t="shared" si="33"/>
        <v>32.5</v>
      </c>
      <c r="E429">
        <f t="shared" si="34"/>
        <v>162.1851466374581</v>
      </c>
    </row>
    <row r="430" spans="2:5">
      <c r="B430">
        <f t="shared" si="35"/>
        <v>1955</v>
      </c>
      <c r="C430">
        <f t="shared" si="32"/>
        <v>1.5908585130482859E-7</v>
      </c>
      <c r="D430" s="13">
        <f t="shared" si="33"/>
        <v>32.583333333333336</v>
      </c>
      <c r="E430">
        <f t="shared" si="34"/>
        <v>159.08585130482859</v>
      </c>
    </row>
    <row r="431" spans="2:5">
      <c r="B431">
        <f t="shared" si="35"/>
        <v>1960</v>
      </c>
      <c r="C431">
        <f t="shared" si="32"/>
        <v>1.560458157286461E-7</v>
      </c>
      <c r="D431" s="13">
        <f t="shared" si="33"/>
        <v>32.666666666666664</v>
      </c>
      <c r="E431">
        <f t="shared" si="34"/>
        <v>156.04581572864609</v>
      </c>
    </row>
    <row r="432" spans="2:5">
      <c r="B432">
        <f t="shared" si="35"/>
        <v>1965</v>
      </c>
      <c r="C432">
        <f t="shared" si="32"/>
        <v>1.5306390683885535E-7</v>
      </c>
      <c r="D432" s="13">
        <f t="shared" si="33"/>
        <v>32.75</v>
      </c>
      <c r="E432">
        <f t="shared" si="34"/>
        <v>153.06390683885536</v>
      </c>
    </row>
    <row r="433" spans="2:5">
      <c r="B433">
        <f t="shared" si="35"/>
        <v>1970</v>
      </c>
      <c r="C433">
        <f t="shared" si="32"/>
        <v>1.5013901323014996E-7</v>
      </c>
      <c r="D433" s="13">
        <f t="shared" si="33"/>
        <v>32.833333333333336</v>
      </c>
      <c r="E433">
        <f t="shared" si="34"/>
        <v>150.13901323014994</v>
      </c>
    </row>
    <row r="434" spans="2:5">
      <c r="B434">
        <f t="shared" si="35"/>
        <v>1975</v>
      </c>
      <c r="C434">
        <f t="shared" si="32"/>
        <v>1.4727004474773389E-7</v>
      </c>
      <c r="D434" s="13">
        <f t="shared" si="33"/>
        <v>32.916666666666664</v>
      </c>
      <c r="E434">
        <f t="shared" si="34"/>
        <v>147.27004474773389</v>
      </c>
    </row>
    <row r="435" spans="2:5">
      <c r="B435">
        <f t="shared" si="35"/>
        <v>1980</v>
      </c>
      <c r="C435">
        <f t="shared" si="32"/>
        <v>1.4445593208100361E-7</v>
      </c>
      <c r="D435" s="13">
        <f t="shared" si="33"/>
        <v>33</v>
      </c>
      <c r="E435">
        <f t="shared" si="34"/>
        <v>144.45593208100362</v>
      </c>
    </row>
    <row r="436" spans="2:5">
      <c r="B436">
        <f t="shared" si="35"/>
        <v>1985</v>
      </c>
      <c r="C436">
        <f t="shared" si="32"/>
        <v>1.4169562636499827E-7</v>
      </c>
      <c r="D436" s="13">
        <f t="shared" si="33"/>
        <v>33.083333333333336</v>
      </c>
      <c r="E436">
        <f t="shared" si="34"/>
        <v>141.69562636499828</v>
      </c>
    </row>
    <row r="437" spans="2:5">
      <c r="B437">
        <f t="shared" si="35"/>
        <v>1990</v>
      </c>
      <c r="C437">
        <f t="shared" si="32"/>
        <v>1.3898809878947148E-7</v>
      </c>
      <c r="D437" s="13">
        <f t="shared" si="33"/>
        <v>33.166666666666664</v>
      </c>
      <c r="E437">
        <f t="shared" si="34"/>
        <v>138.98809878947148</v>
      </c>
    </row>
    <row r="438" spans="2:5">
      <c r="B438">
        <f t="shared" si="35"/>
        <v>1995</v>
      </c>
      <c r="C438">
        <f t="shared" si="32"/>
        <v>1.3633234021543682E-7</v>
      </c>
      <c r="D438" s="13">
        <f t="shared" si="33"/>
        <v>33.25</v>
      </c>
      <c r="E438">
        <f t="shared" si="34"/>
        <v>136.33234021543683</v>
      </c>
    </row>
    <row r="439" spans="2:5">
      <c r="B439">
        <f t="shared" si="35"/>
        <v>2000</v>
      </c>
      <c r="C439">
        <f t="shared" si="32"/>
        <v>1.337273607990457E-7</v>
      </c>
      <c r="D439" s="13">
        <f t="shared" si="33"/>
        <v>33.333333333333336</v>
      </c>
      <c r="E439">
        <f t="shared" si="34"/>
        <v>133.7273607990457</v>
      </c>
    </row>
    <row r="440" spans="2:5">
      <c r="B440">
        <f t="shared" si="35"/>
        <v>2005</v>
      </c>
      <c r="C440">
        <f t="shared" si="32"/>
        <v>1.3117218962265667E-7</v>
      </c>
      <c r="D440" s="13">
        <f t="shared" si="33"/>
        <v>33.416666666666664</v>
      </c>
      <c r="E440">
        <f t="shared" si="34"/>
        <v>131.17218962265667</v>
      </c>
    </row>
    <row r="441" spans="2:5">
      <c r="B441">
        <f t="shared" si="35"/>
        <v>2010</v>
      </c>
      <c r="C441">
        <f t="shared" si="32"/>
        <v>1.2866587433295879E-7</v>
      </c>
      <c r="D441" s="13">
        <f t="shared" si="33"/>
        <v>33.5</v>
      </c>
      <c r="E441">
        <f t="shared" si="34"/>
        <v>128.66587433295879</v>
      </c>
    </row>
    <row r="442" spans="2:5">
      <c r="B442">
        <f t="shared" si="35"/>
        <v>2015</v>
      </c>
      <c r="C442">
        <f t="shared" si="32"/>
        <v>1.2620748078601432E-7</v>
      </c>
      <c r="D442" s="13">
        <f t="shared" si="33"/>
        <v>33.583333333333336</v>
      </c>
      <c r="E442">
        <f t="shared" si="34"/>
        <v>126.20748078601432</v>
      </c>
    </row>
    <row r="443" spans="2:5">
      <c r="B443">
        <f t="shared" si="35"/>
        <v>2020</v>
      </c>
      <c r="C443">
        <f t="shared" si="32"/>
        <v>1.2379609269908816E-7</v>
      </c>
      <c r="D443" s="13">
        <f t="shared" si="33"/>
        <v>33.666666666666664</v>
      </c>
      <c r="E443">
        <f t="shared" si="34"/>
        <v>123.79609269908816</v>
      </c>
    </row>
    <row r="444" spans="2:5">
      <c r="B444">
        <f t="shared" si="35"/>
        <v>2025</v>
      </c>
      <c r="C444">
        <f t="shared" si="32"/>
        <v>1.2143081130913479E-7</v>
      </c>
      <c r="D444" s="13">
        <f t="shared" si="33"/>
        <v>33.75</v>
      </c>
      <c r="E444">
        <f t="shared" si="34"/>
        <v>121.43081130913478</v>
      </c>
    </row>
    <row r="445" spans="2:5">
      <c r="B445">
        <f t="shared" si="35"/>
        <v>2030</v>
      </c>
      <c r="C445">
        <f t="shared" si="32"/>
        <v>1.1911075503781458E-7</v>
      </c>
      <c r="D445" s="13">
        <f t="shared" si="33"/>
        <v>33.833333333333336</v>
      </c>
      <c r="E445">
        <f t="shared" si="34"/>
        <v>119.11075503781458</v>
      </c>
    </row>
    <row r="446" spans="2:5">
      <c r="B446">
        <f t="shared" si="35"/>
        <v>2035</v>
      </c>
      <c r="C446">
        <f t="shared" si="32"/>
        <v>1.1683505916291558E-7</v>
      </c>
      <c r="D446" s="13">
        <f t="shared" si="33"/>
        <v>33.916666666666664</v>
      </c>
      <c r="E446">
        <f t="shared" si="34"/>
        <v>116.83505916291558</v>
      </c>
    </row>
    <row r="447" spans="2:5">
      <c r="B447">
        <f t="shared" si="35"/>
        <v>2040</v>
      </c>
      <c r="C447">
        <f t="shared" si="32"/>
        <v>1.1460287549605769E-7</v>
      </c>
      <c r="D447" s="13">
        <f t="shared" si="33"/>
        <v>34</v>
      </c>
      <c r="E447">
        <f t="shared" si="34"/>
        <v>114.60287549605769</v>
      </c>
    </row>
    <row r="448" spans="2:5">
      <c r="B448">
        <f t="shared" si="35"/>
        <v>2045</v>
      </c>
      <c r="C448">
        <f t="shared" si="32"/>
        <v>1.1241337206655906E-7</v>
      </c>
      <c r="D448" s="13">
        <f t="shared" si="33"/>
        <v>34.083333333333336</v>
      </c>
      <c r="E448">
        <f t="shared" si="34"/>
        <v>112.41337206655906</v>
      </c>
    </row>
    <row r="449" spans="2:5">
      <c r="B449">
        <f t="shared" si="35"/>
        <v>2050</v>
      </c>
      <c r="C449">
        <f t="shared" si="32"/>
        <v>1.1026573281134746E-7</v>
      </c>
      <c r="D449" s="13">
        <f t="shared" si="33"/>
        <v>34.166666666666664</v>
      </c>
      <c r="E449">
        <f t="shared" si="34"/>
        <v>110.26573281134746</v>
      </c>
    </row>
    <row r="450" spans="2:5">
      <c r="B450">
        <f t="shared" si="35"/>
        <v>2055</v>
      </c>
      <c r="C450">
        <f t="shared" si="32"/>
        <v>1.0815915727080028E-7</v>
      </c>
      <c r="D450" s="13">
        <f t="shared" si="33"/>
        <v>34.25</v>
      </c>
      <c r="E450">
        <f t="shared" si="34"/>
        <v>108.15915727080028</v>
      </c>
    </row>
    <row r="451" spans="2:5">
      <c r="B451">
        <f t="shared" si="35"/>
        <v>2060</v>
      </c>
      <c r="C451">
        <f t="shared" si="32"/>
        <v>1.0609286029040064E-7</v>
      </c>
      <c r="D451" s="13">
        <f t="shared" si="33"/>
        <v>34.333333333333336</v>
      </c>
      <c r="E451">
        <f t="shared" si="34"/>
        <v>106.09286029040065</v>
      </c>
    </row>
    <row r="452" spans="2:5">
      <c r="B452">
        <f t="shared" si="35"/>
        <v>2065</v>
      </c>
      <c r="C452">
        <f t="shared" si="32"/>
        <v>1.040660717280974E-7</v>
      </c>
      <c r="D452" s="13">
        <f t="shared" si="33"/>
        <v>34.416666666666664</v>
      </c>
      <c r="E452">
        <f t="shared" si="34"/>
        <v>104.0660717280974</v>
      </c>
    </row>
    <row r="453" spans="2:5">
      <c r="B453">
        <f t="shared" si="35"/>
        <v>2070</v>
      </c>
      <c r="C453">
        <f t="shared" si="32"/>
        <v>1.0207803616726106E-7</v>
      </c>
      <c r="D453" s="13">
        <f t="shared" si="33"/>
        <v>34.5</v>
      </c>
      <c r="E453">
        <f t="shared" si="34"/>
        <v>102.07803616726106</v>
      </c>
    </row>
    <row r="454" spans="2:5">
      <c r="B454">
        <f t="shared" si="35"/>
        <v>2075</v>
      </c>
      <c r="C454">
        <f t="shared" si="32"/>
        <v>1.0012801263512783E-7</v>
      </c>
      <c r="D454" s="13">
        <f t="shared" si="33"/>
        <v>34.583333333333336</v>
      </c>
      <c r="E454">
        <f t="shared" si="34"/>
        <v>100.12801263512783</v>
      </c>
    </row>
    <row r="455" spans="2:5">
      <c r="B455">
        <f t="shared" si="35"/>
        <v>2080</v>
      </c>
      <c r="C455">
        <f t="shared" si="32"/>
        <v>9.8215274326627086E-8</v>
      </c>
      <c r="D455" s="13">
        <f t="shared" si="33"/>
        <v>34.666666666666664</v>
      </c>
      <c r="E455">
        <f t="shared" si="34"/>
        <v>98.215274326627082</v>
      </c>
    </row>
    <row r="456" spans="2:5">
      <c r="B456">
        <f t="shared" si="35"/>
        <v>2085</v>
      </c>
      <c r="C456">
        <f t="shared" si="32"/>
        <v>9.6339108333489585E-8</v>
      </c>
      <c r="D456" s="13">
        <f t="shared" si="33"/>
        <v>34.75</v>
      </c>
      <c r="E456">
        <f t="shared" si="34"/>
        <v>96.339108333489591</v>
      </c>
    </row>
    <row r="457" spans="2:5">
      <c r="B457">
        <f t="shared" si="35"/>
        <v>2090</v>
      </c>
      <c r="C457">
        <f t="shared" si="32"/>
        <v>9.4498815378535049E-8</v>
      </c>
      <c r="D457" s="13">
        <f t="shared" si="33"/>
        <v>34.833333333333336</v>
      </c>
      <c r="E457">
        <f t="shared" si="34"/>
        <v>94.498815378535042</v>
      </c>
    </row>
    <row r="458" spans="2:5">
      <c r="B458">
        <f t="shared" si="35"/>
        <v>2095</v>
      </c>
      <c r="C458">
        <f t="shared" si="32"/>
        <v>9.2693709555040242E-8</v>
      </c>
      <c r="D458" s="13">
        <f t="shared" si="33"/>
        <v>34.916666666666664</v>
      </c>
      <c r="E458">
        <f t="shared" si="34"/>
        <v>92.693709555040243</v>
      </c>
    </row>
    <row r="459" spans="2:5">
      <c r="B459">
        <f t="shared" si="35"/>
        <v>2100</v>
      </c>
      <c r="C459">
        <f t="shared" si="32"/>
        <v>9.0923118071090685E-8</v>
      </c>
      <c r="D459" s="13">
        <f t="shared" si="33"/>
        <v>35</v>
      </c>
      <c r="E459">
        <f t="shared" si="34"/>
        <v>90.923118071090684</v>
      </c>
    </row>
    <row r="460" spans="2:5">
      <c r="B460">
        <f t="shared" si="35"/>
        <v>2105</v>
      </c>
      <c r="C460">
        <f t="shared" si="32"/>
        <v>8.9186380998820329E-8</v>
      </c>
      <c r="D460" s="13">
        <f t="shared" si="33"/>
        <v>35.083333333333336</v>
      </c>
      <c r="E460">
        <f t="shared" si="34"/>
        <v>89.186380998820326</v>
      </c>
    </row>
    <row r="461" spans="2:5">
      <c r="B461">
        <f t="shared" si="35"/>
        <v>2110</v>
      </c>
      <c r="C461">
        <f t="shared" si="32"/>
        <v>8.7482851028445608E-8</v>
      </c>
      <c r="D461" s="13">
        <f t="shared" si="33"/>
        <v>35.166666666666664</v>
      </c>
      <c r="E461">
        <f t="shared" si="34"/>
        <v>87.482851028445609</v>
      </c>
    </row>
    <row r="462" spans="2:5">
      <c r="B462">
        <f t="shared" si="35"/>
        <v>2115</v>
      </c>
      <c r="C462">
        <f t="shared" si="32"/>
        <v>8.5811893227002934E-8</v>
      </c>
      <c r="D462" s="13">
        <f t="shared" si="33"/>
        <v>35.25</v>
      </c>
      <c r="E462">
        <f t="shared" si="34"/>
        <v>85.81189322700294</v>
      </c>
    </row>
    <row r="463" spans="2:5">
      <c r="B463">
        <f t="shared" si="35"/>
        <v>2120</v>
      </c>
      <c r="C463">
        <f t="shared" si="32"/>
        <v>8.4172884801698816E-8</v>
      </c>
      <c r="D463" s="13">
        <f t="shared" si="33"/>
        <v>35.333333333333336</v>
      </c>
      <c r="E463">
        <f t="shared" si="34"/>
        <v>84.172884801698814</v>
      </c>
    </row>
    <row r="464" spans="2:5">
      <c r="B464">
        <f t="shared" si="35"/>
        <v>2125</v>
      </c>
      <c r="C464">
        <f t="shared" si="32"/>
        <v>8.2565214867785248E-8</v>
      </c>
      <c r="D464" s="13">
        <f t="shared" si="33"/>
        <v>35.416666666666664</v>
      </c>
      <c r="E464">
        <f t="shared" si="34"/>
        <v>82.565214867785244</v>
      </c>
    </row>
    <row r="465" spans="2:5">
      <c r="B465">
        <f t="shared" si="35"/>
        <v>2130</v>
      </c>
      <c r="C465">
        <f t="shared" si="32"/>
        <v>8.0988284220872809E-8</v>
      </c>
      <c r="D465" s="13">
        <f t="shared" si="33"/>
        <v>35.5</v>
      </c>
      <c r="E465">
        <f t="shared" si="34"/>
        <v>80.988284220872814</v>
      </c>
    </row>
    <row r="466" spans="2:5">
      <c r="B466">
        <f t="shared" si="35"/>
        <v>2135</v>
      </c>
      <c r="C466">
        <f t="shared" si="32"/>
        <v>7.9441505113597834E-8</v>
      </c>
      <c r="D466" s="13">
        <f t="shared" si="33"/>
        <v>35.583333333333336</v>
      </c>
      <c r="E466">
        <f t="shared" si="34"/>
        <v>79.441505113597827</v>
      </c>
    </row>
    <row r="467" spans="2:5">
      <c r="B467">
        <f t="shared" si="35"/>
        <v>2140</v>
      </c>
      <c r="C467">
        <f t="shared" si="32"/>
        <v>7.7924301036559408E-8</v>
      </c>
      <c r="D467" s="13">
        <f t="shared" si="33"/>
        <v>35.666666666666664</v>
      </c>
      <c r="E467">
        <f t="shared" si="34"/>
        <v>77.924301036559413</v>
      </c>
    </row>
    <row r="468" spans="2:5">
      <c r="B468">
        <f t="shared" si="35"/>
        <v>2145</v>
      </c>
      <c r="C468">
        <f t="shared" si="32"/>
        <v>7.6436106503445081E-8</v>
      </c>
      <c r="D468" s="13">
        <f t="shared" si="33"/>
        <v>35.75</v>
      </c>
      <c r="E468">
        <f t="shared" si="34"/>
        <v>76.436106503445075</v>
      </c>
    </row>
    <row r="469" spans="2:5">
      <c r="B469">
        <f t="shared" si="35"/>
        <v>2150</v>
      </c>
      <c r="C469">
        <f t="shared" si="32"/>
        <v>7.4976366840265167E-8</v>
      </c>
      <c r="D469" s="13">
        <f t="shared" si="33"/>
        <v>35.833333333333336</v>
      </c>
      <c r="E469">
        <f t="shared" si="34"/>
        <v>74.976366840265172</v>
      </c>
    </row>
    <row r="470" spans="2:5">
      <c r="B470">
        <f t="shared" si="35"/>
        <v>2155</v>
      </c>
      <c r="C470">
        <f t="shared" si="32"/>
        <v>7.3544537978616646E-8</v>
      </c>
      <c r="D470" s="13">
        <f t="shared" si="33"/>
        <v>35.916666666666664</v>
      </c>
      <c r="E470">
        <f t="shared" si="34"/>
        <v>73.544537978616646</v>
      </c>
    </row>
    <row r="471" spans="2:5">
      <c r="B471">
        <f t="shared" si="35"/>
        <v>2160</v>
      </c>
      <c r="C471">
        <f t="shared" si="32"/>
        <v>7.2140086252900245E-8</v>
      </c>
      <c r="D471" s="13">
        <f t="shared" si="33"/>
        <v>36</v>
      </c>
      <c r="E471">
        <f t="shared" si="34"/>
        <v>72.140086252900247</v>
      </c>
    </row>
    <row r="472" spans="2:5">
      <c r="B472">
        <f t="shared" si="35"/>
        <v>2165</v>
      </c>
      <c r="C472">
        <f t="shared" si="32"/>
        <v>7.0762488201414686E-8</v>
      </c>
      <c r="D472" s="13">
        <f t="shared" si="33"/>
        <v>36.083333333333336</v>
      </c>
      <c r="E472">
        <f t="shared" si="34"/>
        <v>70.762488201414683</v>
      </c>
    </row>
    <row r="473" spans="2:5">
      <c r="B473">
        <f t="shared" si="35"/>
        <v>2170</v>
      </c>
      <c r="C473">
        <f t="shared" si="32"/>
        <v>6.941123037125409E-8</v>
      </c>
      <c r="D473" s="13">
        <f t="shared" si="33"/>
        <v>36.166666666666664</v>
      </c>
      <c r="E473">
        <f t="shared" si="34"/>
        <v>69.411230371254092</v>
      </c>
    </row>
    <row r="474" spans="2:5">
      <c r="B474">
        <f t="shared" si="35"/>
        <v>2175</v>
      </c>
      <c r="C474">
        <f t="shared" si="32"/>
        <v>6.8085809126935948E-8</v>
      </c>
      <c r="D474" s="13">
        <f t="shared" si="33"/>
        <v>36.25</v>
      </c>
      <c r="E474">
        <f t="shared" si="34"/>
        <v>68.085809126935942</v>
      </c>
    </row>
    <row r="475" spans="2:5">
      <c r="B475">
        <f t="shared" si="35"/>
        <v>2180</v>
      </c>
      <c r="C475">
        <f t="shared" si="32"/>
        <v>6.6785730462687922E-8</v>
      </c>
      <c r="D475" s="13">
        <f t="shared" si="33"/>
        <v>36.333333333333336</v>
      </c>
      <c r="E475">
        <f t="shared" si="34"/>
        <v>66.785730462687923</v>
      </c>
    </row>
    <row r="476" spans="2:5">
      <c r="B476">
        <f t="shared" si="35"/>
        <v>2185</v>
      </c>
      <c r="C476">
        <f t="shared" si="32"/>
        <v>6.5510509818324038E-8</v>
      </c>
      <c r="D476" s="13">
        <f t="shared" si="33"/>
        <v>36.416666666666664</v>
      </c>
      <c r="E476">
        <f t="shared" si="34"/>
        <v>65.510509818324039</v>
      </c>
    </row>
    <row r="477" spans="2:5">
      <c r="B477">
        <f t="shared" si="35"/>
        <v>2190</v>
      </c>
      <c r="C477">
        <f t="shared" si="32"/>
        <v>6.4259671898641373E-8</v>
      </c>
      <c r="D477" s="13">
        <f t="shared" si="33"/>
        <v>36.5</v>
      </c>
      <c r="E477">
        <f t="shared" si="34"/>
        <v>64.259671898641372</v>
      </c>
    </row>
    <row r="478" spans="2:5">
      <c r="B478">
        <f t="shared" si="35"/>
        <v>2195</v>
      </c>
      <c r="C478">
        <f t="shared" si="32"/>
        <v>6.3032750496269813E-8</v>
      </c>
      <c r="D478" s="13">
        <f t="shared" si="33"/>
        <v>36.583333333333336</v>
      </c>
      <c r="E478">
        <f t="shared" si="34"/>
        <v>63.032750496269813</v>
      </c>
    </row>
    <row r="479" spans="2:5">
      <c r="B479">
        <f t="shared" si="35"/>
        <v>2200</v>
      </c>
      <c r="C479">
        <f t="shared" si="32"/>
        <v>6.1829288317909229E-8</v>
      </c>
      <c r="D479" s="13">
        <f t="shared" si="33"/>
        <v>36.666666666666664</v>
      </c>
      <c r="E479">
        <f t="shared" si="34"/>
        <v>61.829288317909231</v>
      </c>
    </row>
    <row r="480" spans="2:5">
      <c r="B480">
        <f t="shared" si="35"/>
        <v>2205</v>
      </c>
      <c r="C480">
        <f t="shared" si="32"/>
        <v>6.0648836813888723E-8</v>
      </c>
      <c r="D480" s="13">
        <f t="shared" si="33"/>
        <v>36.75</v>
      </c>
      <c r="E480">
        <f t="shared" si="34"/>
        <v>60.648836813888721</v>
      </c>
    </row>
    <row r="481" spans="2:5">
      <c r="B481">
        <f t="shared" si="35"/>
        <v>2210</v>
      </c>
      <c r="C481">
        <f t="shared" ref="C481:C519" si="36">$I$36*EXP(-$I$32*(B481-1560))+(1/$I$32)*($I$33+$I$34*((B481-1560)-1/$I$32))</f>
        <v>5.9490956010985149E-8</v>
      </c>
      <c r="D481" s="13">
        <f t="shared" si="33"/>
        <v>36.833333333333336</v>
      </c>
      <c r="E481">
        <f t="shared" si="34"/>
        <v>59.490956010985151</v>
      </c>
    </row>
    <row r="482" spans="2:5">
      <c r="B482">
        <f t="shared" si="35"/>
        <v>2215</v>
      </c>
      <c r="C482">
        <f t="shared" si="36"/>
        <v>5.8355214348437866E-8</v>
      </c>
      <c r="D482" s="13">
        <f t="shared" si="33"/>
        <v>36.916666666666664</v>
      </c>
      <c r="E482">
        <f t="shared" si="34"/>
        <v>58.355214348437869</v>
      </c>
    </row>
    <row r="483" spans="2:5">
      <c r="B483">
        <f t="shared" si="35"/>
        <v>2220</v>
      </c>
      <c r="C483">
        <f t="shared" si="36"/>
        <v>5.7241188517099324E-8</v>
      </c>
      <c r="D483" s="13">
        <f t="shared" si="33"/>
        <v>37</v>
      </c>
      <c r="E483">
        <f t="shared" si="34"/>
        <v>57.241188517099324</v>
      </c>
    </row>
    <row r="484" spans="2:5">
      <c r="B484">
        <f t="shared" si="35"/>
        <v>2225</v>
      </c>
      <c r="C484">
        <f t="shared" si="36"/>
        <v>5.6148463301660745E-8</v>
      </c>
      <c r="D484" s="13">
        <f t="shared" si="33"/>
        <v>37.083333333333336</v>
      </c>
      <c r="E484">
        <f t="shared" si="34"/>
        <v>56.148463301660748</v>
      </c>
    </row>
    <row r="485" spans="2:5">
      <c r="B485">
        <f t="shared" si="35"/>
        <v>2230</v>
      </c>
      <c r="C485">
        <f t="shared" si="36"/>
        <v>5.5076631425894805E-8</v>
      </c>
      <c r="D485" s="13">
        <f t="shared" si="33"/>
        <v>37.166666666666664</v>
      </c>
      <c r="E485">
        <f t="shared" si="34"/>
        <v>55.076631425894803</v>
      </c>
    </row>
    <row r="486" spans="2:5">
      <c r="B486">
        <f t="shared" si="35"/>
        <v>2235</v>
      </c>
      <c r="C486">
        <f t="shared" si="36"/>
        <v>5.4025293400857244E-8</v>
      </c>
      <c r="D486" s="13">
        <f t="shared" si="33"/>
        <v>37.25</v>
      </c>
      <c r="E486">
        <f t="shared" si="34"/>
        <v>54.025293400857244</v>
      </c>
    </row>
    <row r="487" spans="2:5">
      <c r="B487">
        <f t="shared" si="35"/>
        <v>2240</v>
      </c>
      <c r="C487">
        <f t="shared" si="36"/>
        <v>5.2994057375990917E-8</v>
      </c>
      <c r="D487" s="13">
        <f t="shared" si="33"/>
        <v>37.333333333333336</v>
      </c>
      <c r="E487">
        <f t="shared" si="34"/>
        <v>52.99405737599092</v>
      </c>
    </row>
    <row r="488" spans="2:5">
      <c r="B488">
        <f t="shared" si="35"/>
        <v>2245</v>
      </c>
      <c r="C488">
        <f t="shared" si="36"/>
        <v>5.1982538993076841E-8</v>
      </c>
      <c r="D488" s="13">
        <f t="shared" ref="D488:D519" si="37">B488/60</f>
        <v>37.416666666666664</v>
      </c>
      <c r="E488">
        <f t="shared" ref="E488:E519" si="38">C488*10^9</f>
        <v>51.982538993076844</v>
      </c>
    </row>
    <row r="489" spans="2:5">
      <c r="B489">
        <f t="shared" si="35"/>
        <v>2250</v>
      </c>
      <c r="C489">
        <f t="shared" si="36"/>
        <v>5.0990361242977636E-8</v>
      </c>
      <c r="D489" s="13">
        <f t="shared" si="37"/>
        <v>37.5</v>
      </c>
      <c r="E489">
        <f t="shared" si="38"/>
        <v>50.990361242977635</v>
      </c>
    </row>
    <row r="490" spans="2:5">
      <c r="B490">
        <f t="shared" si="35"/>
        <v>2255</v>
      </c>
      <c r="C490">
        <f t="shared" si="36"/>
        <v>5.0017154325120223E-8</v>
      </c>
      <c r="D490" s="13">
        <f t="shared" si="37"/>
        <v>37.583333333333336</v>
      </c>
      <c r="E490">
        <f t="shared" si="38"/>
        <v>50.017154325120224</v>
      </c>
    </row>
    <row r="491" spans="2:5">
      <c r="B491">
        <f t="shared" ref="B491:B519" si="39">B490+$J$31/372</f>
        <v>2260</v>
      </c>
      <c r="C491">
        <f t="shared" si="36"/>
        <v>4.9062555509665205E-8</v>
      </c>
      <c r="D491" s="13">
        <f t="shared" si="37"/>
        <v>37.666666666666664</v>
      </c>
      <c r="E491">
        <f t="shared" si="38"/>
        <v>49.062555509665202</v>
      </c>
    </row>
    <row r="492" spans="2:5">
      <c r="B492">
        <f t="shared" si="39"/>
        <v>2265</v>
      </c>
      <c r="C492">
        <f t="shared" si="36"/>
        <v>4.81262090023116E-8</v>
      </c>
      <c r="D492" s="13">
        <f t="shared" si="37"/>
        <v>37.75</v>
      </c>
      <c r="E492">
        <f t="shared" si="38"/>
        <v>48.126209002311597</v>
      </c>
    </row>
    <row r="493" spans="2:5">
      <c r="B493">
        <f t="shared" si="39"/>
        <v>2270</v>
      </c>
      <c r="C493">
        <f t="shared" si="36"/>
        <v>4.7207765811686722E-8</v>
      </c>
      <c r="D493" s="13">
        <f t="shared" si="37"/>
        <v>37.833333333333336</v>
      </c>
      <c r="E493">
        <f t="shared" si="38"/>
        <v>47.20776581168672</v>
      </c>
    </row>
    <row r="494" spans="2:5">
      <c r="B494">
        <f t="shared" si="39"/>
        <v>2275</v>
      </c>
      <c r="C494">
        <f t="shared" si="36"/>
        <v>4.6306883619271311E-8</v>
      </c>
      <c r="D494" s="13">
        <f t="shared" si="37"/>
        <v>37.916666666666664</v>
      </c>
      <c r="E494">
        <f t="shared" si="38"/>
        <v>46.306883619271311</v>
      </c>
    </row>
    <row r="495" spans="2:5">
      <c r="B495">
        <f t="shared" si="39"/>
        <v>2280</v>
      </c>
      <c r="C495">
        <f t="shared" si="36"/>
        <v>4.5423226651812018E-8</v>
      </c>
      <c r="D495" s="13">
        <f t="shared" si="37"/>
        <v>38</v>
      </c>
      <c r="E495">
        <f t="shared" si="38"/>
        <v>45.423226651812016</v>
      </c>
    </row>
    <row r="496" spans="2:5">
      <c r="B496">
        <f t="shared" si="39"/>
        <v>2285</v>
      </c>
      <c r="C496">
        <f t="shared" si="36"/>
        <v>4.4556465556173359E-8</v>
      </c>
      <c r="D496" s="13">
        <f t="shared" si="37"/>
        <v>38.083333333333336</v>
      </c>
      <c r="E496">
        <f t="shared" si="38"/>
        <v>44.556465556173357</v>
      </c>
    </row>
    <row r="497" spans="2:5">
      <c r="B497">
        <f t="shared" si="39"/>
        <v>2290</v>
      </c>
      <c r="C497">
        <f t="shared" si="36"/>
        <v>4.3706277276582449E-8</v>
      </c>
      <c r="D497" s="13">
        <f t="shared" si="37"/>
        <v>38.166666666666664</v>
      </c>
      <c r="E497">
        <f t="shared" si="38"/>
        <v>43.706277276582448</v>
      </c>
    </row>
    <row r="498" spans="2:5">
      <c r="B498">
        <f t="shared" si="39"/>
        <v>2295</v>
      </c>
      <c r="C498">
        <f t="shared" si="36"/>
        <v>4.2872344934220985E-8</v>
      </c>
      <c r="D498" s="13">
        <f t="shared" si="37"/>
        <v>38.25</v>
      </c>
      <c r="E498">
        <f t="shared" si="38"/>
        <v>42.872344934220983</v>
      </c>
    </row>
    <row r="499" spans="2:5">
      <c r="B499">
        <f t="shared" si="39"/>
        <v>2300</v>
      </c>
      <c r="C499">
        <f t="shared" si="36"/>
        <v>4.2054357709119372E-8</v>
      </c>
      <c r="D499" s="13">
        <f t="shared" si="37"/>
        <v>38.333333333333336</v>
      </c>
      <c r="E499">
        <f t="shared" si="38"/>
        <v>42.054357709119373</v>
      </c>
    </row>
    <row r="500" spans="2:5">
      <c r="B500">
        <f t="shared" si="39"/>
        <v>2305</v>
      </c>
      <c r="C500">
        <f t="shared" si="36"/>
        <v>4.125201072430915E-8</v>
      </c>
      <c r="D500" s="13">
        <f t="shared" si="37"/>
        <v>38.416666666666664</v>
      </c>
      <c r="E500">
        <f t="shared" si="38"/>
        <v>41.252010724309152</v>
      </c>
    </row>
    <row r="501" spans="2:5">
      <c r="B501">
        <f t="shared" si="39"/>
        <v>2310</v>
      </c>
      <c r="C501">
        <f t="shared" si="36"/>
        <v>4.0465004932190483E-8</v>
      </c>
      <c r="D501" s="13">
        <f t="shared" si="37"/>
        <v>38.5</v>
      </c>
      <c r="E501">
        <f t="shared" si="38"/>
        <v>40.465004932190482</v>
      </c>
    </row>
    <row r="502" spans="2:5">
      <c r="B502">
        <f t="shared" si="39"/>
        <v>2315</v>
      </c>
      <c r="C502">
        <f t="shared" si="36"/>
        <v>3.969304700307227E-8</v>
      </c>
      <c r="D502" s="13">
        <f t="shared" si="37"/>
        <v>38.583333333333336</v>
      </c>
      <c r="E502">
        <f t="shared" si="38"/>
        <v>39.693047003072273</v>
      </c>
    </row>
    <row r="503" spans="2:5">
      <c r="B503">
        <f t="shared" si="39"/>
        <v>2320</v>
      </c>
      <c r="C503">
        <f t="shared" si="36"/>
        <v>3.8935849215843517E-8</v>
      </c>
      <c r="D503" s="13">
        <f t="shared" si="37"/>
        <v>38.666666666666664</v>
      </c>
      <c r="E503">
        <f t="shared" si="38"/>
        <v>38.935849215843518</v>
      </c>
    </row>
    <row r="504" spans="2:5">
      <c r="B504">
        <f t="shared" si="39"/>
        <v>2325</v>
      </c>
      <c r="C504">
        <f t="shared" si="36"/>
        <v>3.8193129350735004E-8</v>
      </c>
      <c r="D504" s="13">
        <f t="shared" si="37"/>
        <v>38.75</v>
      </c>
      <c r="E504">
        <f t="shared" si="38"/>
        <v>38.193129350735006</v>
      </c>
    </row>
    <row r="505" spans="2:5">
      <c r="B505">
        <f t="shared" si="39"/>
        <v>2330</v>
      </c>
      <c r="C505">
        <f t="shared" si="36"/>
        <v>3.7464610584131483E-8</v>
      </c>
      <c r="D505" s="13">
        <f t="shared" si="37"/>
        <v>38.833333333333336</v>
      </c>
      <c r="E505">
        <f t="shared" si="38"/>
        <v>37.464610584131485</v>
      </c>
    </row>
    <row r="506" spans="2:5">
      <c r="B506">
        <f t="shared" si="39"/>
        <v>2335</v>
      </c>
      <c r="C506">
        <f t="shared" si="36"/>
        <v>3.6750021385395046E-8</v>
      </c>
      <c r="D506" s="13">
        <f t="shared" si="37"/>
        <v>38.916666666666664</v>
      </c>
      <c r="E506">
        <f t="shared" si="38"/>
        <v>36.750021385395044</v>
      </c>
    </row>
    <row r="507" spans="2:5">
      <c r="B507">
        <f t="shared" si="39"/>
        <v>2340</v>
      </c>
      <c r="C507">
        <f t="shared" si="36"/>
        <v>3.6049095415661363E-8</v>
      </c>
      <c r="D507" s="13">
        <f t="shared" si="37"/>
        <v>39</v>
      </c>
      <c r="E507">
        <f t="shared" si="38"/>
        <v>36.049095415661363</v>
      </c>
    </row>
    <row r="508" spans="2:5">
      <c r="B508">
        <f t="shared" si="39"/>
        <v>2345</v>
      </c>
      <c r="C508">
        <f t="shared" si="36"/>
        <v>3.5361571428570807E-8</v>
      </c>
      <c r="D508" s="13">
        <f t="shared" si="37"/>
        <v>39.083333333333336</v>
      </c>
      <c r="E508">
        <f t="shared" si="38"/>
        <v>35.361571428570805</v>
      </c>
    </row>
    <row r="509" spans="2:5">
      <c r="B509">
        <f t="shared" si="39"/>
        <v>2350</v>
      </c>
      <c r="C509">
        <f t="shared" si="36"/>
        <v>3.4687193172897831E-8</v>
      </c>
      <c r="D509" s="13">
        <f t="shared" si="37"/>
        <v>39.166666666666664</v>
      </c>
      <c r="E509">
        <f t="shared" si="38"/>
        <v>34.687193172897828</v>
      </c>
    </row>
    <row r="510" spans="2:5">
      <c r="B510">
        <f t="shared" si="39"/>
        <v>2355</v>
      </c>
      <c r="C510">
        <f t="shared" si="36"/>
        <v>3.4025709297041987E-8</v>
      </c>
      <c r="D510" s="13">
        <f t="shared" si="37"/>
        <v>39.25</v>
      </c>
      <c r="E510">
        <f t="shared" si="38"/>
        <v>34.025709297041985</v>
      </c>
    </row>
    <row r="511" spans="2:5">
      <c r="B511">
        <f t="shared" si="39"/>
        <v>2360</v>
      </c>
      <c r="C511">
        <f t="shared" si="36"/>
        <v>3.3376873255345127E-8</v>
      </c>
      <c r="D511" s="13">
        <f t="shared" si="37"/>
        <v>39.333333333333336</v>
      </c>
      <c r="E511">
        <f t="shared" si="38"/>
        <v>33.376873255345124</v>
      </c>
    </row>
    <row r="512" spans="2:5">
      <c r="B512">
        <f t="shared" si="39"/>
        <v>2365</v>
      </c>
      <c r="C512">
        <f t="shared" si="36"/>
        <v>3.2740443216199971E-8</v>
      </c>
      <c r="D512" s="13">
        <f t="shared" si="37"/>
        <v>39.416666666666664</v>
      </c>
      <c r="E512">
        <f t="shared" si="38"/>
        <v>32.740443216199971</v>
      </c>
    </row>
    <row r="513" spans="2:5">
      <c r="B513">
        <f t="shared" si="39"/>
        <v>2370</v>
      </c>
      <c r="C513">
        <f t="shared" si="36"/>
        <v>3.2116181971915471E-8</v>
      </c>
      <c r="D513" s="13">
        <f t="shared" si="37"/>
        <v>39.5</v>
      </c>
      <c r="E513">
        <f t="shared" si="38"/>
        <v>32.116181971915474</v>
      </c>
    </row>
    <row r="514" spans="2:5">
      <c r="B514">
        <f t="shared" si="39"/>
        <v>2375</v>
      </c>
      <c r="C514">
        <f t="shared" si="36"/>
        <v>3.1503856850305753E-8</v>
      </c>
      <c r="D514" s="13">
        <f t="shared" si="37"/>
        <v>39.583333333333336</v>
      </c>
      <c r="E514">
        <f t="shared" si="38"/>
        <v>31.503856850305752</v>
      </c>
    </row>
    <row r="515" spans="2:5">
      <c r="B515">
        <f t="shared" si="39"/>
        <v>2380</v>
      </c>
      <c r="C515">
        <f t="shared" si="36"/>
        <v>3.0903239627969451E-8</v>
      </c>
      <c r="D515" s="13">
        <f t="shared" si="37"/>
        <v>39.666666666666664</v>
      </c>
      <c r="E515">
        <f t="shared" si="38"/>
        <v>30.903239627969452</v>
      </c>
    </row>
    <row r="516" spans="2:5">
      <c r="B516">
        <f t="shared" si="39"/>
        <v>2385</v>
      </c>
      <c r="C516">
        <f t="shared" si="36"/>
        <v>3.0314106445227182E-8</v>
      </c>
      <c r="D516" s="13">
        <f t="shared" si="37"/>
        <v>39.75</v>
      </c>
      <c r="E516">
        <f t="shared" si="38"/>
        <v>30.314106445227182</v>
      </c>
    </row>
    <row r="517" spans="2:5">
      <c r="B517">
        <f t="shared" si="39"/>
        <v>2390</v>
      </c>
      <c r="C517">
        <f t="shared" si="36"/>
        <v>2.9736237722685492E-8</v>
      </c>
      <c r="D517" s="13">
        <f t="shared" si="37"/>
        <v>39.833333333333336</v>
      </c>
      <c r="E517">
        <f t="shared" si="38"/>
        <v>29.736237722685491</v>
      </c>
    </row>
    <row r="518" spans="2:5">
      <c r="B518">
        <f t="shared" si="39"/>
        <v>2395</v>
      </c>
      <c r="C518">
        <f t="shared" si="36"/>
        <v>2.9169418079396E-8</v>
      </c>
      <c r="D518" s="13">
        <f t="shared" si="37"/>
        <v>39.916666666666664</v>
      </c>
      <c r="E518">
        <f t="shared" si="38"/>
        <v>29.169418079395999</v>
      </c>
    </row>
    <row r="519" spans="2:5">
      <c r="B519" s="16">
        <f t="shared" si="39"/>
        <v>2400</v>
      </c>
      <c r="C519">
        <f t="shared" si="36"/>
        <v>2.8613436252579537E-8</v>
      </c>
      <c r="D519" s="13">
        <f t="shared" si="37"/>
        <v>40</v>
      </c>
      <c r="E519">
        <f t="shared" si="38"/>
        <v>28.613436252579536</v>
      </c>
    </row>
  </sheetData>
  <pageMargins left="0.7" right="0.7" top="0.78740157499999996" bottom="0.78740157499999996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13</vt:i4>
      </vt:variant>
    </vt:vector>
  </HeadingPairs>
  <TitlesOfParts>
    <vt:vector size="13" baseType="lpstr">
      <vt:lpstr>Basic Primary Scenario P0</vt:lpstr>
      <vt:lpstr>P1A</vt:lpstr>
      <vt:lpstr>P1B</vt:lpstr>
      <vt:lpstr>P1C</vt:lpstr>
      <vt:lpstr>P2</vt:lpstr>
      <vt:lpstr>P3A</vt:lpstr>
      <vt:lpstr>P3B</vt:lpstr>
      <vt:lpstr>P4</vt:lpstr>
      <vt:lpstr>P5A</vt:lpstr>
      <vt:lpstr>P5B</vt:lpstr>
      <vt:lpstr>P6A</vt:lpstr>
      <vt:lpstr>P6B</vt:lpstr>
      <vt:lpstr>(c)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Office-Benutzer</dc:creator>
  <cp:lastModifiedBy>Dieter SCHOLZ</cp:lastModifiedBy>
  <dcterms:created xsi:type="dcterms:W3CDTF">2018-04-27T16:22:47Z</dcterms:created>
  <dcterms:modified xsi:type="dcterms:W3CDTF">2019-09-07T14:34:41Z</dcterms:modified>
</cp:coreProperties>
</file>